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65" windowWidth="19440" windowHeight="11760" activeTab="2"/>
  </bookViews>
  <sheets>
    <sheet name="Residenti " sheetId="2" r:id="rId1"/>
    <sheet name="Classi di età" sheetId="3" r:id="rId2"/>
    <sheet name="Nazionalità" sheetId="1" r:id="rId3"/>
    <sheet name="Minori" sheetId="4" r:id="rId4"/>
    <sheet name="Famiglie " sheetId="8" r:id="rId5"/>
  </sheets>
  <definedNames>
    <definedName name="_xlnm._FilterDatabase" localSheetId="2" hidden="1">Nazionalità!$A$3:$N$102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94" i="1"/>
  <c r="E93" i="1"/>
  <c r="E92" i="1"/>
  <c r="E7" i="1" l="1"/>
  <c r="E6" i="1"/>
  <c r="E8" i="1"/>
  <c r="E9" i="1"/>
  <c r="E10" i="1"/>
  <c r="E11" i="1"/>
  <c r="E12" i="1"/>
  <c r="E13" i="1"/>
  <c r="E14" i="1"/>
  <c r="E15" i="1"/>
  <c r="E16" i="1"/>
  <c r="E19" i="1"/>
  <c r="E17" i="1"/>
  <c r="E21" i="1"/>
  <c r="E22" i="1"/>
  <c r="E18" i="1"/>
  <c r="E20" i="1"/>
  <c r="E23" i="1"/>
  <c r="E24" i="1"/>
  <c r="E43" i="1"/>
  <c r="E26" i="1"/>
  <c r="E28" i="1"/>
  <c r="E25" i="1"/>
  <c r="E33" i="1"/>
  <c r="E27" i="1"/>
  <c r="E31" i="1"/>
  <c r="E34" i="1"/>
  <c r="E35" i="1"/>
  <c r="E36" i="1"/>
  <c r="E32" i="1"/>
  <c r="E29" i="1"/>
  <c r="E30" i="1"/>
  <c r="E38" i="1"/>
  <c r="E39" i="1"/>
  <c r="E44" i="1"/>
  <c r="E40" i="1"/>
  <c r="E45" i="1"/>
  <c r="E37" i="1"/>
  <c r="E46" i="1"/>
  <c r="E41" i="1"/>
  <c r="E51" i="1"/>
  <c r="E48" i="1"/>
  <c r="E42" i="1"/>
  <c r="E52" i="1"/>
  <c r="E53" i="1"/>
  <c r="E54" i="1"/>
  <c r="E49" i="1"/>
  <c r="E55" i="1"/>
  <c r="E56" i="1"/>
  <c r="E57" i="1"/>
  <c r="E58" i="1"/>
  <c r="E50" i="1"/>
  <c r="E61" i="1"/>
  <c r="E62" i="1"/>
  <c r="E63" i="1"/>
  <c r="E64" i="1"/>
  <c r="E67" i="1"/>
  <c r="E68" i="1"/>
  <c r="E96" i="1"/>
  <c r="E69" i="1"/>
  <c r="E70" i="1"/>
  <c r="E97" i="1"/>
  <c r="E98" i="1"/>
  <c r="E75" i="1"/>
  <c r="E65" i="1"/>
  <c r="E76" i="1"/>
  <c r="E66" i="1"/>
  <c r="E71" i="1"/>
  <c r="E77" i="1"/>
  <c r="E78" i="1"/>
  <c r="E72" i="1"/>
  <c r="E99" i="1"/>
  <c r="E79" i="1"/>
  <c r="E73" i="1"/>
  <c r="E80" i="1"/>
  <c r="E81" i="1"/>
  <c r="E82" i="1"/>
  <c r="E100" i="1"/>
  <c r="E74" i="1"/>
  <c r="E83" i="1"/>
  <c r="E84" i="1"/>
  <c r="E85" i="1"/>
  <c r="E59" i="1"/>
  <c r="E86" i="1"/>
  <c r="E87" i="1"/>
  <c r="E101" i="1"/>
  <c r="E88" i="1"/>
  <c r="E89" i="1"/>
  <c r="E90" i="1"/>
  <c r="E91" i="1"/>
  <c r="E60" i="1"/>
  <c r="E95" i="1"/>
  <c r="E5" i="1"/>
  <c r="D5" i="2" l="1"/>
  <c r="C10" i="8" l="1"/>
  <c r="C9" i="8"/>
  <c r="C8" i="8"/>
  <c r="C7" i="8"/>
  <c r="P18" i="2" l="1"/>
  <c r="C102" i="1"/>
  <c r="D102" i="1"/>
  <c r="E102" i="1"/>
  <c r="B102" i="1"/>
  <c r="C14" i="8"/>
  <c r="D12" i="8" s="1"/>
  <c r="G14" i="8"/>
  <c r="F14" i="8"/>
  <c r="E14" i="8"/>
  <c r="D6" i="8" l="1"/>
  <c r="D7" i="8"/>
  <c r="D8" i="8"/>
  <c r="D9" i="8"/>
  <c r="D10" i="8"/>
  <c r="D11" i="8"/>
  <c r="D13" i="8"/>
  <c r="D14" i="8"/>
  <c r="D5" i="8"/>
  <c r="E9" i="3"/>
  <c r="H8" i="4"/>
  <c r="F8" i="4"/>
  <c r="D8" i="4"/>
  <c r="P7" i="2"/>
  <c r="P6" i="2"/>
</calcChain>
</file>

<file path=xl/sharedStrings.xml><?xml version="1.0" encoding="utf-8"?>
<sst xmlns="http://schemas.openxmlformats.org/spreadsheetml/2006/main" count="150" uniqueCount="136">
  <si>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</si>
  <si>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</si>
  <si>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</si>
  <si>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</si>
  <si>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</si>
  <si>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</si>
  <si>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</si>
  <si>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</si>
  <si>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</si>
  <si>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</si>
  <si>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</si>
  <si>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</si>
  <si>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</si>
  <si>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</si>
  <si>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</si>
  <si>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Serbia/Montenegro</t>
  </si>
  <si>
    <t>Iran</t>
  </si>
  <si>
    <t>Egitto</t>
  </si>
  <si>
    <t>Moldavia</t>
  </si>
  <si>
    <t>Polonia</t>
  </si>
  <si>
    <t>Germania</t>
  </si>
  <si>
    <t>Paesi Bassi</t>
  </si>
  <si>
    <t>Etiopia</t>
  </si>
  <si>
    <t>Brasile</t>
  </si>
  <si>
    <t>Giappone</t>
  </si>
  <si>
    <t>Croazia</t>
  </si>
  <si>
    <t>Cina</t>
  </si>
  <si>
    <t>Colombia</t>
  </si>
  <si>
    <t>Cuba</t>
  </si>
  <si>
    <t>Spagna</t>
  </si>
  <si>
    <t>Nigeria</t>
  </si>
  <si>
    <t>Mauritius</t>
  </si>
  <si>
    <t>Svizzera</t>
  </si>
  <si>
    <t>Guatemala</t>
  </si>
  <si>
    <t>Eritrea</t>
  </si>
  <si>
    <t>Svezia</t>
  </si>
  <si>
    <t>India</t>
  </si>
  <si>
    <t>Somalia</t>
  </si>
  <si>
    <t>Belgio</t>
  </si>
  <si>
    <t>Bulgaria</t>
  </si>
  <si>
    <t>Argentina</t>
  </si>
  <si>
    <t>Camerun</t>
  </si>
  <si>
    <t>Costa d'Avorio</t>
  </si>
  <si>
    <t>Tunisia</t>
  </si>
  <si>
    <t>Danimarca</t>
  </si>
  <si>
    <t>Ecuador</t>
  </si>
  <si>
    <t>Russia</t>
  </si>
  <si>
    <t>Grecia</t>
  </si>
  <si>
    <t>Austria</t>
  </si>
  <si>
    <t>Capo Verde</t>
  </si>
  <si>
    <t>Australia</t>
  </si>
  <si>
    <t>Finlandia</t>
  </si>
  <si>
    <t>Repubblica Sudafricana</t>
  </si>
  <si>
    <t>Seychelles</t>
  </si>
  <si>
    <t>Repubblica Ceca</t>
  </si>
  <si>
    <t>Macedonia</t>
  </si>
  <si>
    <t>Senegal</t>
  </si>
  <si>
    <t>Bolivia</t>
  </si>
  <si>
    <t>Uzbekistan</t>
  </si>
  <si>
    <t>Venezuela</t>
  </si>
  <si>
    <t>Messico</t>
  </si>
  <si>
    <t>Thailandia</t>
  </si>
  <si>
    <t>Pakistan</t>
  </si>
  <si>
    <t>Indonesia</t>
  </si>
  <si>
    <t>Estonia</t>
  </si>
  <si>
    <t>Portogallo</t>
  </si>
  <si>
    <t>Cambogia</t>
  </si>
  <si>
    <t>Benin</t>
  </si>
  <si>
    <t>Minori</t>
  </si>
  <si>
    <t>Nazionalità stranieri residenti nel Comune di Bagno a Ripoli</t>
  </si>
  <si>
    <t>Popolazione residente nel Comune di Bagno a Ripoli</t>
  </si>
  <si>
    <t>Stranieri</t>
  </si>
  <si>
    <t>Italiani</t>
  </si>
  <si>
    <t>Totale</t>
  </si>
  <si>
    <t>Popolazione straniera residente nel Comune di Bagno a Ripoli</t>
  </si>
  <si>
    <t>Anno</t>
  </si>
  <si>
    <t>Classi di età</t>
  </si>
  <si>
    <t>Divisione per classi di età degli stranieri residenti nel Comune di Bagno a Ripoli</t>
  </si>
  <si>
    <t>0-5</t>
  </si>
  <si>
    <t>Nati in Italia</t>
  </si>
  <si>
    <t>Divisione per classi di età dei minori stranieri residenti nel Comune di Bagno a Ripoli</t>
  </si>
  <si>
    <t>Nati all'estero</t>
  </si>
  <si>
    <t>Numero componenti</t>
  </si>
  <si>
    <t>Numero famiglie</t>
  </si>
  <si>
    <t>%  Totale famiglie</t>
  </si>
  <si>
    <t>Nuclei familiari stranieri residenti nel Comune di Bagno a Ripoli</t>
  </si>
  <si>
    <t>15-17</t>
  </si>
  <si>
    <t>18-49</t>
  </si>
  <si>
    <t>50-65</t>
  </si>
  <si>
    <t>Oltre 65</t>
  </si>
  <si>
    <t>Totale 2009</t>
  </si>
  <si>
    <t>Bangladesh</t>
  </si>
  <si>
    <t>Bosnia</t>
  </si>
  <si>
    <t>Georgia</t>
  </si>
  <si>
    <t>Turchia</t>
  </si>
  <si>
    <t>Ungheria</t>
  </si>
  <si>
    <t>0-17</t>
  </si>
  <si>
    <t>Repubblica Dominicana</t>
  </si>
  <si>
    <t>Totale 2010</t>
  </si>
  <si>
    <t xml:space="preserve">Canada </t>
  </si>
  <si>
    <t xml:space="preserve">Irlanda </t>
  </si>
  <si>
    <t xml:space="preserve">Kosovo </t>
  </si>
  <si>
    <t xml:space="preserve">Honduras </t>
  </si>
  <si>
    <t>Togo</t>
  </si>
  <si>
    <t xml:space="preserve">Burkina Faso </t>
  </si>
  <si>
    <t xml:space="preserve">Siria </t>
  </si>
  <si>
    <t>TOTALE</t>
  </si>
  <si>
    <t>Totale 2011</t>
  </si>
  <si>
    <t>Totale 2012</t>
  </si>
  <si>
    <t>Totale 2013</t>
  </si>
  <si>
    <t>Mali</t>
  </si>
  <si>
    <t>Bielorussia</t>
  </si>
  <si>
    <t>Cipro</t>
  </si>
  <si>
    <t>Lussemburgo</t>
  </si>
  <si>
    <t>Totale 2015</t>
  </si>
  <si>
    <t>Ghana</t>
  </si>
  <si>
    <t>Totale 2014</t>
  </si>
  <si>
    <t>Totale 2016</t>
  </si>
  <si>
    <t>6_14</t>
  </si>
  <si>
    <t>Gambia</t>
  </si>
  <si>
    <t>Taiwan</t>
  </si>
  <si>
    <t>Totale 2017</t>
  </si>
  <si>
    <t>Angola</t>
  </si>
  <si>
    <t>Guinea Bissau</t>
  </si>
  <si>
    <t>Repubblica di Guinea</t>
  </si>
  <si>
    <t>Israele</t>
  </si>
  <si>
    <t>Kazakistan</t>
  </si>
  <si>
    <t>Uganda</t>
  </si>
  <si>
    <t>Totale 2018</t>
  </si>
  <si>
    <t>Apolide</t>
  </si>
  <si>
    <t>Iraq</t>
  </si>
  <si>
    <t>Nuova Zelanda</t>
  </si>
  <si>
    <t>Lituania</t>
  </si>
  <si>
    <t>Slovenia</t>
  </si>
  <si>
    <t>Sud Corea</t>
  </si>
  <si>
    <t xml:space="preserve">Guinea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</si>
</sst>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#,##0_ ;\-#,##0\ "/>
    <numFmt numFmtId="166" formatCode="0.0%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3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65" fontId="2" fillId="3" borderId="4" xfId="0" applyNumberFormat="1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165" fontId="1" fillId="2" borderId="8" xfId="0" applyNumberFormat="1" applyFont="1" applyFill="1" applyBorder="1" applyAlignment="1">
      <alignment horizontal="center" vertical="center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166" fontId="2" fillId="3" borderId="4" xfId="1" applyNumberFormat="1" applyFont="1" applyFill="1" applyBorder="1" applyAlignment="1">
      <alignment horizontal="center" vertical="center" shrinkToFit="1"/>
    </xf>
    <xf numFmtId="165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horizontal="center" vertical="center" shrinkToFit="1"/>
    </xf>
    <xf numFmtId="166" fontId="5" fillId="0" borderId="0" xfId="1" applyNumberFormat="1" applyFont="1" applyFill="1" applyBorder="1" applyAlignment="1">
      <alignment horizontal="center" vertical="center" shrinkToFit="1"/>
    </xf>
    <xf numFmtId="0" fontId="0" fillId="0" borderId="0" xfId="0"/>
    <xf numFmtId="0" fontId="1" fillId="2" borderId="10" xfId="0" applyFont="1" applyFill="1" applyBorder="1" applyAlignment="1">
      <alignment horizontal="center" vertical="center" shrinkToFit="1"/>
    </xf>
    <xf numFmtId="0" fontId="2" fillId="3" borderId="11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9" fillId="10" borderId="7" xfId="0" applyNumberFormat="1" applyFont="1" applyFill="1" applyBorder="1" applyAlignment="1">
      <alignment horizontal="center" vertical="center" shrinkToFit="1"/>
    </xf>
    <xf numFmtId="166" fontId="8" fillId="11" borderId="4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167" fontId="5" fillId="0" borderId="0" xfId="0" applyNumberFormat="1" applyFont="1" applyFill="1" applyBorder="1" applyAlignment="1">
      <alignment horizontal="center" vertical="center" shrinkToFit="1"/>
    </xf>
    <xf numFmtId="165" fontId="11" fillId="3" borderId="4" xfId="0" applyNumberFormat="1" applyFont="1" applyFill="1" applyBorder="1" applyAlignment="1">
      <alignment horizontal="center" vertical="center" shrinkToFit="1"/>
    </xf>
    <xf numFmtId="166" fontId="11" fillId="3" borderId="4" xfId="1" applyNumberFormat="1" applyFont="1" applyFill="1" applyBorder="1" applyAlignment="1">
      <alignment horizontal="center" vertical="center" shrinkToFit="1"/>
    </xf>
    <xf numFmtId="165" fontId="11" fillId="3" borderId="5" xfId="0" applyNumberFormat="1" applyFont="1" applyFill="1" applyBorder="1" applyAlignment="1">
      <alignment horizontal="center" vertical="center" shrinkToFit="1"/>
    </xf>
    <xf numFmtId="165" fontId="2" fillId="6" borderId="11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164" fontId="2" fillId="6" borderId="11" xfId="0" applyNumberFormat="1" applyFont="1" applyFill="1" applyBorder="1" applyAlignment="1">
      <alignment horizontal="center" vertical="center" wrapText="1" shrinkToFit="1"/>
    </xf>
    <xf numFmtId="165" fontId="2" fillId="12" borderId="11" xfId="0" applyNumberFormat="1" applyFont="1" applyFill="1" applyBorder="1" applyAlignment="1">
      <alignment horizontal="center" vertical="center" shrinkToFit="1"/>
    </xf>
    <xf numFmtId="0" fontId="2" fillId="13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164" fontId="5" fillId="7" borderId="11" xfId="0" applyNumberFormat="1" applyFont="1" applyFill="1" applyBorder="1" applyAlignment="1">
      <alignment horizontal="center" vertical="center" wrapText="1" shrinkToFit="1"/>
    </xf>
    <xf numFmtId="165" fontId="7" fillId="14" borderId="11" xfId="0" applyNumberFormat="1" applyFont="1" applyFill="1" applyBorder="1" applyAlignment="1">
      <alignment horizontal="center" vertical="center" shrinkToFit="1"/>
    </xf>
    <xf numFmtId="165" fontId="5" fillId="14" borderId="11" xfId="0" applyNumberFormat="1" applyFont="1" applyFill="1" applyBorder="1" applyAlignment="1">
      <alignment horizontal="center" vertical="center" shrinkToFit="1"/>
    </xf>
    <xf numFmtId="165" fontId="5" fillId="7" borderId="11" xfId="0" applyNumberFormat="1" applyFont="1" applyFill="1" applyBorder="1" applyAlignment="1">
      <alignment horizontal="center" vertical="center" shrinkToFit="1"/>
    </xf>
    <xf numFmtId="165" fontId="7" fillId="7" borderId="11" xfId="0" applyNumberFormat="1" applyFont="1" applyFill="1" applyBorder="1" applyAlignment="1">
      <alignment horizontal="center" vertical="center" shrinkToFit="1"/>
    </xf>
    <xf numFmtId="0" fontId="10" fillId="9" borderId="11" xfId="0" applyFont="1" applyFill="1" applyBorder="1" applyAlignment="1">
      <alignment horizontal="center"/>
    </xf>
    <xf numFmtId="165" fontId="10" fillId="9" borderId="11" xfId="0" applyNumberFormat="1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 vertical="center"/>
    </xf>
    <xf numFmtId="165" fontId="2" fillId="6" borderId="20" xfId="0" applyNumberFormat="1" applyFont="1" applyFill="1" applyBorder="1" applyAlignment="1">
      <alignment horizontal="center" vertical="center" shrinkToFit="1"/>
    </xf>
    <xf numFmtId="165" fontId="2" fillId="6" borderId="21" xfId="0" applyNumberFormat="1" applyFont="1" applyFill="1" applyBorder="1" applyAlignment="1">
      <alignment horizontal="center" vertical="center" shrinkToFit="1"/>
    </xf>
    <xf numFmtId="165" fontId="2" fillId="6" borderId="1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6" fillId="4" borderId="11" xfId="0" applyNumberFormat="1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64" fontId="2" fillId="3" borderId="10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12" xfId="0" applyNumberFormat="1" applyFont="1" applyFill="1" applyBorder="1" applyAlignment="1">
      <alignment horizontal="center" vertical="center" wrapText="1" shrinkToFit="1"/>
    </xf>
    <xf numFmtId="0" fontId="0" fillId="0" borderId="13" xfId="0" applyBorder="1"/>
    <xf numFmtId="165" fontId="2" fillId="6" borderId="0" xfId="0" applyNumberFormat="1" applyFont="1" applyFill="1" applyBorder="1" applyAlignment="1">
      <alignment horizontal="center" vertical="center" shrinkToFit="1"/>
    </xf>
    <xf numFmtId="165" fontId="2" fillId="3" borderId="19" xfId="0" applyNumberFormat="1" applyFont="1" applyFill="1" applyBorder="1" applyAlignment="1">
      <alignment horizontal="center" vertical="center" shrinkToFit="1"/>
    </xf>
    <xf numFmtId="165" fontId="1" fillId="2" borderId="13" xfId="0" applyNumberFormat="1" applyFont="1" applyFill="1" applyBorder="1" applyAlignment="1">
      <alignment horizontal="center" vertical="center" shrinkToFit="1"/>
    </xf>
    <xf numFmtId="165" fontId="1" fillId="2" borderId="14" xfId="0" applyNumberFormat="1" applyFont="1" applyFill="1" applyBorder="1" applyAlignment="1">
      <alignment horizontal="center" vertical="center" shrinkToFit="1"/>
    </xf>
    <xf numFmtId="0" fontId="0" fillId="0" borderId="19" xfId="0" applyBorder="1"/>
    <xf numFmtId="0" fontId="1" fillId="2" borderId="11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 shrinkToFit="1"/>
    </xf>
    <xf numFmtId="164" fontId="2" fillId="3" borderId="0" xfId="0" applyNumberFormat="1" applyFont="1" applyFill="1" applyBorder="1" applyAlignment="1">
      <alignment horizontal="center" vertical="center" wrapText="1" shrinkToFit="1"/>
    </xf>
    <xf numFmtId="164" fontId="1" fillId="2" borderId="13" xfId="0" applyNumberFormat="1" applyFont="1" applyFill="1" applyBorder="1" applyAlignment="1">
      <alignment horizontal="center" vertical="center" wrapText="1" shrinkToFit="1"/>
    </xf>
    <xf numFmtId="165" fontId="2" fillId="6" borderId="19" xfId="0" applyNumberFormat="1" applyFont="1" applyFill="1" applyBorder="1" applyAlignment="1">
      <alignment horizontal="center" vertical="center" shrinkToFit="1"/>
    </xf>
    <xf numFmtId="0" fontId="2" fillId="8" borderId="11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2020</c:v>
                </c:pt>
                <c:pt idx="1">
                  <c:v>23591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24-844F-B2B9-D52785E5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21613832853065"/>
          <c:y val="0.4903484147796795"/>
          <c:w val="0.1930835734870317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'!$J$6:$J$18</c:f>
              <c:numCache>
                <c:formatCode>#,##0_ ;\-#,##0\ </c:formatCode>
                <c:ptCount val="13"/>
                <c:pt idx="0">
                  <c:v>515</c:v>
                </c:pt>
                <c:pt idx="1">
                  <c:v>560</c:v>
                </c:pt>
                <c:pt idx="2">
                  <c:v>608</c:v>
                </c:pt>
                <c:pt idx="3">
                  <c:v>708</c:v>
                </c:pt>
                <c:pt idx="4">
                  <c:v>789</c:v>
                </c:pt>
                <c:pt idx="5">
                  <c:v>912</c:v>
                </c:pt>
                <c:pt idx="6">
                  <c:v>923</c:v>
                </c:pt>
                <c:pt idx="7">
                  <c:v>939</c:v>
                </c:pt>
                <c:pt idx="8">
                  <c:v>932</c:v>
                </c:pt>
                <c:pt idx="9">
                  <c:v>973</c:v>
                </c:pt>
                <c:pt idx="10">
                  <c:v>948</c:v>
                </c:pt>
                <c:pt idx="11">
                  <c:v>949</c:v>
                </c:pt>
                <c:pt idx="12">
                  <c:v>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2B-5141-BEE5-7B3C9E6E4B7C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'!$L$6:$L$18</c:f>
              <c:numCache>
                <c:formatCode>#,##0_ ;\-#,##0\ </c:formatCode>
                <c:ptCount val="13"/>
                <c:pt idx="0">
                  <c:v>327</c:v>
                </c:pt>
                <c:pt idx="1">
                  <c:v>393</c:v>
                </c:pt>
                <c:pt idx="2">
                  <c:v>433</c:v>
                </c:pt>
                <c:pt idx="3">
                  <c:v>486</c:v>
                </c:pt>
                <c:pt idx="4">
                  <c:v>570</c:v>
                </c:pt>
                <c:pt idx="5">
                  <c:v>605</c:v>
                </c:pt>
                <c:pt idx="6">
                  <c:v>626</c:v>
                </c:pt>
                <c:pt idx="7">
                  <c:v>625</c:v>
                </c:pt>
                <c:pt idx="8">
                  <c:v>584</c:v>
                </c:pt>
                <c:pt idx="9">
                  <c:v>587</c:v>
                </c:pt>
                <c:pt idx="10">
                  <c:v>579</c:v>
                </c:pt>
                <c:pt idx="11">
                  <c:v>613</c:v>
                </c:pt>
                <c:pt idx="12">
                  <c:v>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2B-5141-BEE5-7B3C9E6E4B7C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'!$N$6:$N$18</c:f>
              <c:numCache>
                <c:formatCode>#,##0_ ;\-#,##0\ </c:formatCode>
                <c:ptCount val="13"/>
                <c:pt idx="0">
                  <c:v>169</c:v>
                </c:pt>
                <c:pt idx="1">
                  <c:v>196</c:v>
                </c:pt>
                <c:pt idx="2">
                  <c:v>210</c:v>
                </c:pt>
                <c:pt idx="3">
                  <c:v>235</c:v>
                </c:pt>
                <c:pt idx="4">
                  <c:v>248</c:v>
                </c:pt>
                <c:pt idx="5">
                  <c:v>284</c:v>
                </c:pt>
                <c:pt idx="6">
                  <c:v>293</c:v>
                </c:pt>
                <c:pt idx="7">
                  <c:v>288</c:v>
                </c:pt>
                <c:pt idx="8">
                  <c:v>296</c:v>
                </c:pt>
                <c:pt idx="9">
                  <c:v>321</c:v>
                </c:pt>
                <c:pt idx="10">
                  <c:v>315</c:v>
                </c:pt>
                <c:pt idx="11">
                  <c:v>333</c:v>
                </c:pt>
                <c:pt idx="12">
                  <c:v>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2B-5141-BEE5-7B3C9E6E4B7C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'!$P$6:$P$18</c:f>
              <c:numCache>
                <c:formatCode>#,##0_ ;\-#,##0\ </c:formatCode>
                <c:ptCount val="13"/>
                <c:pt idx="0">
                  <c:v>1011</c:v>
                </c:pt>
                <c:pt idx="1">
                  <c:v>1149</c:v>
                </c:pt>
                <c:pt idx="2">
                  <c:v>1251</c:v>
                </c:pt>
                <c:pt idx="3">
                  <c:v>1429</c:v>
                </c:pt>
                <c:pt idx="4">
                  <c:v>1607</c:v>
                </c:pt>
                <c:pt idx="5">
                  <c:v>1607</c:v>
                </c:pt>
                <c:pt idx="6">
                  <c:v>1842</c:v>
                </c:pt>
                <c:pt idx="7">
                  <c:v>1852</c:v>
                </c:pt>
                <c:pt idx="8">
                  <c:v>1812</c:v>
                </c:pt>
                <c:pt idx="9">
                  <c:v>1881</c:v>
                </c:pt>
                <c:pt idx="10">
                  <c:v>1842</c:v>
                </c:pt>
                <c:pt idx="11">
                  <c:v>1895</c:v>
                </c:pt>
                <c:pt idx="12">
                  <c:v>1958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2B-5141-BEE5-7B3C9E6E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8832"/>
      </c:lineChart>
      <c:catAx>
        <c:axId val="765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6568832"/>
        <c:crosses val="autoZero"/>
        <c:auto val="1"/>
        <c:lblAlgn val="ctr"/>
        <c:lblOffset val="100"/>
        <c:noMultiLvlLbl val="0"/>
      </c:catAx>
      <c:valAx>
        <c:axId val="76568832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656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86956521739133"/>
          <c:y val="0.38783269961977218"/>
          <c:w val="0.12347826086956518"/>
          <c:h val="0.326996197718631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359</c:v>
                </c:pt>
                <c:pt idx="1">
                  <c:v>1109</c:v>
                </c:pt>
                <c:pt idx="2">
                  <c:v>432</c:v>
                </c:pt>
                <c:pt idx="3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9E-D648-80FB-A0252AAA5685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età'!$F$5:$F$8</c:f>
              <c:numCache>
                <c:formatCode>#,##0_ ;\-#,##0\ 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9E-D648-80FB-A0252AAA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12828017846262"/>
          <c:y val="0.41312819197973"/>
          <c:w val="0.15966430230299794"/>
          <c:h val="0.3320469580397829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222036966"/>
          <c:y val="1.4550189632037108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Filippine</c:v>
          </c:tx>
          <c:marker>
            <c:symbol val="none"/>
          </c:marker>
          <c:cat>
            <c:strRef>
              <c:f>Nazionalità!$E$3:$N$4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Nazionalità!$E$9:$N$9</c:f>
              <c:numCache>
                <c:formatCode>#,##0_ ;\-#,##0\ </c:formatCode>
                <c:ptCount val="10"/>
                <c:pt idx="0">
                  <c:v>137</c:v>
                </c:pt>
                <c:pt idx="1">
                  <c:v>132</c:v>
                </c:pt>
                <c:pt idx="2">
                  <c:v>132</c:v>
                </c:pt>
                <c:pt idx="3">
                  <c:v>149</c:v>
                </c:pt>
                <c:pt idx="4">
                  <c:v>149</c:v>
                </c:pt>
                <c:pt idx="5">
                  <c:v>143</c:v>
                </c:pt>
                <c:pt idx="6">
                  <c:v>162</c:v>
                </c:pt>
                <c:pt idx="7">
                  <c:v>160</c:v>
                </c:pt>
                <c:pt idx="8">
                  <c:v>154</c:v>
                </c:pt>
                <c:pt idx="9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72-1D42-9288-5B41EB7EA7A8}"/>
            </c:ext>
          </c:extLst>
        </c:ser>
        <c:ser>
          <c:idx val="3"/>
          <c:order val="1"/>
          <c:tx>
            <c:strRef>
              <c:f>Nazionalità!$A$5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Nazionalità!$E$3:$N$4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Nazionalità!$E$5:$N$5</c:f>
              <c:numCache>
                <c:formatCode>#,##0_ ;\-#,##0\ </c:formatCode>
                <c:ptCount val="10"/>
                <c:pt idx="0">
                  <c:v>380</c:v>
                </c:pt>
                <c:pt idx="1">
                  <c:v>371</c:v>
                </c:pt>
                <c:pt idx="2">
                  <c:v>342</c:v>
                </c:pt>
                <c:pt idx="3">
                  <c:v>315</c:v>
                </c:pt>
                <c:pt idx="4">
                  <c:v>319</c:v>
                </c:pt>
                <c:pt idx="5">
                  <c:v>293</c:v>
                </c:pt>
                <c:pt idx="6">
                  <c:v>294</c:v>
                </c:pt>
                <c:pt idx="7">
                  <c:v>279</c:v>
                </c:pt>
                <c:pt idx="8">
                  <c:v>265</c:v>
                </c:pt>
                <c:pt idx="9">
                  <c:v>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72-1D42-9288-5B41EB7EA7A8}"/>
            </c:ext>
          </c:extLst>
        </c:ser>
        <c:ser>
          <c:idx val="4"/>
          <c:order val="2"/>
          <c:tx>
            <c:strRef>
              <c:f>Nazionalità!$A$6</c:f>
              <c:strCache>
                <c:ptCount val="1"/>
                <c:pt idx="0">
                  <c:v>Albania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Nazionalità!$E$3:$N$4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Nazionalità!$E$6:$N$6</c:f>
              <c:numCache>
                <c:formatCode>#,##0_ ;\-#,##0\ </c:formatCode>
                <c:ptCount val="10"/>
                <c:pt idx="0">
                  <c:v>227</c:v>
                </c:pt>
                <c:pt idx="1">
                  <c:v>214</c:v>
                </c:pt>
                <c:pt idx="2">
                  <c:v>203</c:v>
                </c:pt>
                <c:pt idx="3">
                  <c:v>201</c:v>
                </c:pt>
                <c:pt idx="4">
                  <c:v>205</c:v>
                </c:pt>
                <c:pt idx="5">
                  <c:v>209</c:v>
                </c:pt>
                <c:pt idx="6">
                  <c:v>203</c:v>
                </c:pt>
                <c:pt idx="7">
                  <c:v>206</c:v>
                </c:pt>
                <c:pt idx="8">
                  <c:v>202</c:v>
                </c:pt>
                <c:pt idx="9">
                  <c:v>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72-1D42-9288-5B41EB7EA7A8}"/>
            </c:ext>
          </c:extLst>
        </c:ser>
        <c:ser>
          <c:idx val="5"/>
          <c:order val="3"/>
          <c:tx>
            <c:strRef>
              <c:f>Nazionalità!$A$7</c:f>
              <c:strCache>
                <c:ptCount val="1"/>
                <c:pt idx="0">
                  <c:v>Perù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Nazionalità!$E$3:$N$4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Nazionalità!$E$7:$N$7</c:f>
              <c:numCache>
                <c:formatCode>#,##0_ ;\-#,##0\ </c:formatCode>
                <c:ptCount val="10"/>
                <c:pt idx="0">
                  <c:v>217</c:v>
                </c:pt>
                <c:pt idx="1">
                  <c:v>217</c:v>
                </c:pt>
                <c:pt idx="2">
                  <c:v>207</c:v>
                </c:pt>
                <c:pt idx="3">
                  <c:v>209</c:v>
                </c:pt>
                <c:pt idx="4">
                  <c:v>219</c:v>
                </c:pt>
                <c:pt idx="5">
                  <c:v>217</c:v>
                </c:pt>
                <c:pt idx="6">
                  <c:v>216</c:v>
                </c:pt>
                <c:pt idx="7">
                  <c:v>204</c:v>
                </c:pt>
                <c:pt idx="8">
                  <c:v>184</c:v>
                </c:pt>
                <c:pt idx="9">
                  <c:v>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72-1D42-9288-5B41EB7EA7A8}"/>
            </c:ext>
          </c:extLst>
        </c:ser>
        <c:ser>
          <c:idx val="0"/>
          <c:order val="4"/>
          <c:tx>
            <c:v>Sri Lanka</c:v>
          </c:tx>
          <c:marker>
            <c:symbol val="none"/>
          </c:marker>
          <c:cat>
            <c:strRef>
              <c:f>Nazionalità!$E$3:$N$4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Nazionalità!$E$10:$N$10</c:f>
              <c:numCache>
                <c:formatCode>#,##0_ ;\-#,##0\ </c:formatCode>
                <c:ptCount val="10"/>
                <c:pt idx="0">
                  <c:v>76</c:v>
                </c:pt>
                <c:pt idx="1">
                  <c:v>68</c:v>
                </c:pt>
                <c:pt idx="2">
                  <c:v>71</c:v>
                </c:pt>
                <c:pt idx="3">
                  <c:v>77</c:v>
                </c:pt>
                <c:pt idx="4">
                  <c:v>81</c:v>
                </c:pt>
                <c:pt idx="5">
                  <c:v>73</c:v>
                </c:pt>
                <c:pt idx="6">
                  <c:v>70</c:v>
                </c:pt>
                <c:pt idx="7">
                  <c:v>73</c:v>
                </c:pt>
                <c:pt idx="8">
                  <c:v>69</c:v>
                </c:pt>
                <c:pt idx="9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72-1D42-9288-5B41EB7E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04704"/>
        <c:axId val="86110592"/>
      </c:lineChart>
      <c:catAx>
        <c:axId val="86104704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6110592"/>
        <c:crosses val="autoZero"/>
        <c:auto val="1"/>
        <c:lblAlgn val="ctr"/>
        <c:lblOffset val="100"/>
        <c:noMultiLvlLbl val="0"/>
      </c:catAx>
      <c:valAx>
        <c:axId val="86110592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6104704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80194573822096"/>
          <c:y val="0.42211055276381926"/>
          <c:w val="0.15675703258205356"/>
          <c:h val="0.33417085427135701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125</c:v>
                </c:pt>
                <c:pt idx="1">
                  <c:v>177</c:v>
                </c:pt>
                <c:pt idx="2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C-7141-BED8-78F6FFA1A7B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Minori!$E$5:$E$7</c:f>
              <c:numCache>
                <c:formatCode>#,##0_ ;\-#,##0\ 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AC-7141-BED8-78F6FFA1A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594068939483091"/>
          <c:y val="0.45384615384615384"/>
          <c:w val="0.13165302119720873"/>
          <c:h val="0.246153846153846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111</c:v>
                </c:pt>
                <c:pt idx="1">
                  <c:v>116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B-864B-A598-CC9E90A0A24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Minori!$G$5:$G$7</c:f>
              <c:numCache>
                <c:formatCode>#,##0_ ;\-#,##0\ 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B-864B-A598-CC9E90A0A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313956128425149"/>
          <c:y val="0.463321336799697"/>
          <c:w val="0.13165302119720873"/>
          <c:h val="0.2471047129598383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248</c:v>
                </c:pt>
                <c:pt idx="1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9E-D147-986B-5D063261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02764472725"/>
          <c:y val="0.45946032565969952"/>
          <c:w val="0.27731168294731218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Bagno a Ripoli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5328988051545881"/>
          <c:w val="0.93958524492440776"/>
          <c:h val="0.611843087998381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'Famiglie '!$B$4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497373710088464E-3"/>
                  <c:y val="1.5023566520388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75-E347-AC5B-B056050E5B1D}"/>
                </c:ext>
              </c:extLst>
            </c:dLbl>
            <c:dLbl>
              <c:idx val="1"/>
              <c:layout>
                <c:manualLayout>
                  <c:x val="-2.3970884648469573E-3"/>
                  <c:y val="-1.146531661979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75-E347-AC5B-B056050E5B1D}"/>
                </c:ext>
              </c:extLst>
            </c:dLbl>
            <c:dLbl>
              <c:idx val="2"/>
              <c:layout>
                <c:manualLayout>
                  <c:x val="2.5471347008963374E-3"/>
                  <c:y val="-1.319652176147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75-E347-AC5B-B056050E5B1D}"/>
                </c:ext>
              </c:extLst>
            </c:dLbl>
            <c:dLbl>
              <c:idx val="3"/>
              <c:layout>
                <c:manualLayout>
                  <c:x val="8.2831211789526852E-3"/>
                  <c:y val="-1.986214180639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75-E347-AC5B-B056050E5B1D}"/>
                </c:ext>
              </c:extLst>
            </c:dLbl>
            <c:dLbl>
              <c:idx val="4"/>
              <c:layout>
                <c:manualLayout>
                  <c:x val="1.4019107657009094E-2"/>
                  <c:y val="-1.1032459017150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75-E347-AC5B-B056050E5B1D}"/>
                </c:ext>
              </c:extLst>
            </c:dLbl>
            <c:dLbl>
              <c:idx val="5"/>
              <c:layout>
                <c:manualLayout>
                  <c:x val="1.558841899127646E-2"/>
                  <c:y val="-1.518771323150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75-E347-AC5B-B056050E5B1D}"/>
                </c:ext>
              </c:extLst>
            </c:dLbl>
            <c:dLbl>
              <c:idx val="6"/>
              <c:layout>
                <c:manualLayout>
                  <c:x val="2.9657537034251016E-2"/>
                  <c:y val="-3.397244748169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75-E347-AC5B-B056050E5B1D}"/>
                </c:ext>
              </c:extLst>
            </c:dLbl>
            <c:dLbl>
              <c:idx val="7"/>
              <c:layout>
                <c:manualLayout>
                  <c:x val="3.1226848368518492E-2"/>
                  <c:y val="-3.457818884826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75-E347-AC5B-B056050E5B1D}"/>
                </c:ext>
              </c:extLst>
            </c:dLbl>
            <c:dLbl>
              <c:idx val="8"/>
              <c:layout>
                <c:manualLayout>
                  <c:x val="3.0712822130891358E-2"/>
                  <c:y val="-4.7736104719195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75-E347-AC5B-B056050E5B1D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92291854434925169"/>
                  <c:y val="0.68421162528851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75-E347-AC5B-B056050E5B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'Famiglie '!$B$5:$B$13</c:f>
              <c:numCache>
                <c:formatCode>#,##0_ ;\-#,##0\ 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</c:numCache>
            </c:numRef>
          </c:cat>
          <c:val>
            <c:numRef>
              <c:f>'Famiglie '!$D$5:$D$13</c:f>
              <c:numCache>
                <c:formatCode>0.0%</c:formatCode>
                <c:ptCount val="9"/>
                <c:pt idx="0">
                  <c:v>0.62748643761301992</c:v>
                </c:pt>
                <c:pt idx="1">
                  <c:v>0.12658227848101267</c:v>
                </c:pt>
                <c:pt idx="2">
                  <c:v>0.10849909584086799</c:v>
                </c:pt>
                <c:pt idx="3">
                  <c:v>8.8607594936708861E-2</c:v>
                </c:pt>
                <c:pt idx="4">
                  <c:v>3.7070524412296565E-2</c:v>
                </c:pt>
                <c:pt idx="5">
                  <c:v>8.1374321880651E-3</c:v>
                </c:pt>
                <c:pt idx="6">
                  <c:v>9.0415913200723324E-4</c:v>
                </c:pt>
                <c:pt idx="7">
                  <c:v>9.0415913200723324E-4</c:v>
                </c:pt>
                <c:pt idx="8">
                  <c:v>1.8083182640144665E-3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F75-E347-AC5B-B056050E5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87647360"/>
        <c:axId val="87648896"/>
        <c:axId val="0"/>
      </c:bar3DChart>
      <c:catAx>
        <c:axId val="87647360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7648896"/>
        <c:crosses val="autoZero"/>
        <c:auto val="1"/>
        <c:lblAlgn val="ctr"/>
        <c:lblOffset val="100"/>
        <c:noMultiLvlLbl val="0"/>
      </c:catAx>
      <c:valAx>
        <c:axId val="876488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87647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402421879946"/>
          <c:y val="0.12295106571598388"/>
          <c:w val="0.31875064849985474"/>
          <c:h val="7.3770639429590334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'Famiglie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'!$E$5:$G$5</c:f>
              <c:numCache>
                <c:formatCode>#,##0_ ;\-#,##0\ </c:formatCode>
                <c:ptCount val="3"/>
                <c:pt idx="0">
                  <c:v>500</c:v>
                </c:pt>
                <c:pt idx="1">
                  <c:v>191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13-6F49-9B39-8168F15E7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55186721991709"/>
          <c:y val="0.42187580466423946"/>
          <c:w val="0.10580912863070538"/>
          <c:h val="0.2500004768380678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190500</xdr:rowOff>
    </xdr:from>
    <xdr:to>
      <xdr:col>6</xdr:col>
      <xdr:colOff>600075</xdr:colOff>
      <xdr:row>33</xdr:row>
      <xdr:rowOff>180975</xdr:rowOff>
    </xdr:to>
    <xdr:graphicFrame macro="">
      <xdr:nvGraphicFramePr>
        <xdr:cNvPr id="1233" name="Grafico 1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16</xdr:col>
      <xdr:colOff>600075</xdr:colOff>
      <xdr:row>34</xdr:row>
      <xdr:rowOff>28575</xdr:rowOff>
    </xdr:to>
    <xdr:graphicFrame macro="">
      <xdr:nvGraphicFramePr>
        <xdr:cNvPr id="1234" name="Grafico 2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201" name="Grafico 2">
          <a:extLst>
            <a:ext uri="{FF2B5EF4-FFF2-40B4-BE49-F238E27FC236}">
              <a16:creationId xmlns="" xmlns:a16="http://schemas.microsoft.com/office/drawing/2014/main" id="{00000000-0008-0000-0100-00006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466725</xdr:colOff>
      <xdr:row>0</xdr:row>
      <xdr:rowOff>28575</xdr:rowOff>
    </xdr:from>
    <xdr:to>
      <xdr:col>23</xdr:col>
      <xdr:colOff>266700</xdr:colOff>
      <xdr:row>21</xdr:row>
      <xdr:rowOff>9525</xdr:rowOff>
    </xdr:to>
    <xdr:graphicFrame macro="">
      <xdr:nvGraphicFramePr>
        <xdr:cNvPr id="6251" name="Grafico 2">
          <a:extLst>
            <a:ext uri="{FF2B5EF4-FFF2-40B4-BE49-F238E27FC236}">
              <a16:creationId xmlns="" xmlns:a16="http://schemas.microsoft.com/office/drawing/2014/main" id="{00000000-0008-0000-0200-00006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505" name="Grafico 1">
          <a:extLst>
            <a:ext uri="{FF2B5EF4-FFF2-40B4-BE49-F238E27FC236}">
              <a16:creationId xmlns="" xmlns:a16="http://schemas.microsoft.com/office/drawing/2014/main" id="{00000000-0008-0000-0300-000039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506" name="Grafico 2">
          <a:extLst>
            <a:ext uri="{FF2B5EF4-FFF2-40B4-BE49-F238E27FC236}">
              <a16:creationId xmlns="" xmlns:a16="http://schemas.microsoft.com/office/drawing/2014/main" id="{00000000-0008-0000-0300-00003A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507" name="Grafico 3">
          <a:extLst>
            <a:ext uri="{FF2B5EF4-FFF2-40B4-BE49-F238E27FC236}">
              <a16:creationId xmlns="" xmlns:a16="http://schemas.microsoft.com/office/drawing/2014/main" id="{00000000-0008-0000-0300-00003B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13</xdr:row>
      <xdr:rowOff>47625</xdr:rowOff>
    </xdr:to>
    <xdr:graphicFrame macro="">
      <xdr:nvGraphicFramePr>
        <xdr:cNvPr id="14545" name="Grafico 3">
          <a:extLst>
            <a:ext uri="{FF2B5EF4-FFF2-40B4-BE49-F238E27FC236}">
              <a16:creationId xmlns="" xmlns:a16="http://schemas.microsoft.com/office/drawing/2014/main" id="{00000000-0008-0000-0400-0000D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13</xdr:row>
      <xdr:rowOff>76200</xdr:rowOff>
    </xdr:from>
    <xdr:to>
      <xdr:col>14</xdr:col>
      <xdr:colOff>390525</xdr:colOff>
      <xdr:row>26</xdr:row>
      <xdr:rowOff>28575</xdr:rowOff>
    </xdr:to>
    <xdr:graphicFrame macro="">
      <xdr:nvGraphicFramePr>
        <xdr:cNvPr id="14546" name="Grafico 2">
          <a:extLst>
            <a:ext uri="{FF2B5EF4-FFF2-40B4-BE49-F238E27FC236}">
              <a16:creationId xmlns="" xmlns:a16="http://schemas.microsoft.com/office/drawing/2014/main" id="{00000000-0008-0000-0400-0000D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showRowColHeaders="0" zoomScale="149" zoomScaleNormal="100" workbookViewId="0">
      <selection activeCell="J9" sqref="J9:K9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.2" customHeight="1" thickBot="1" x14ac:dyDescent="0.25"/>
    <row r="2" spans="1:17" ht="15" customHeight="1" x14ac:dyDescent="0.25">
      <c r="B2" s="52" t="s">
        <v>70</v>
      </c>
      <c r="C2" s="53"/>
      <c r="D2" s="53"/>
      <c r="E2" s="53"/>
      <c r="F2" s="53"/>
      <c r="G2" s="54"/>
      <c r="I2" s="52" t="s">
        <v>74</v>
      </c>
      <c r="J2" s="53"/>
      <c r="K2" s="53"/>
      <c r="L2" s="53"/>
      <c r="M2" s="53"/>
      <c r="N2" s="53"/>
      <c r="O2" s="53"/>
      <c r="P2" s="53"/>
      <c r="Q2" s="54"/>
    </row>
    <row r="3" spans="1:17" ht="15" customHeight="1" thickBot="1" x14ac:dyDescent="0.3">
      <c r="B3" s="55"/>
      <c r="C3" s="56"/>
      <c r="D3" s="56"/>
      <c r="E3" s="56"/>
      <c r="F3" s="56"/>
      <c r="G3" s="57"/>
      <c r="I3" s="55"/>
      <c r="J3" s="56"/>
      <c r="K3" s="56"/>
      <c r="L3" s="56"/>
      <c r="M3" s="56"/>
      <c r="N3" s="56"/>
      <c r="O3" s="56"/>
      <c r="P3" s="56"/>
      <c r="Q3" s="57"/>
    </row>
    <row r="4" spans="1:17" x14ac:dyDescent="0.2">
      <c r="A4" s="3"/>
      <c r="B4" s="58" t="s">
        <v>71</v>
      </c>
      <c r="C4" s="59"/>
      <c r="D4" s="58" t="s">
        <v>72</v>
      </c>
      <c r="E4" s="59"/>
      <c r="F4" s="58" t="s">
        <v>73</v>
      </c>
      <c r="G4" s="59"/>
      <c r="I4" s="4" t="s">
        <v>75</v>
      </c>
      <c r="J4" s="63" t="s">
        <v>0</v>
      </c>
      <c r="K4" s="64"/>
      <c r="L4" s="64"/>
      <c r="M4" s="59"/>
      <c r="N4" s="63" t="s">
        <v>68</v>
      </c>
      <c r="O4" s="59"/>
      <c r="P4" s="64" t="s">
        <v>73</v>
      </c>
      <c r="Q4" s="59"/>
    </row>
    <row r="5" spans="1:17" x14ac:dyDescent="0.2">
      <c r="A5" s="3"/>
      <c r="B5" s="60">
        <v>2020</v>
      </c>
      <c r="C5" s="60"/>
      <c r="D5" s="60">
        <f>F5-B5</f>
        <v>23591</v>
      </c>
      <c r="E5" s="60"/>
      <c r="F5" s="60">
        <v>25611</v>
      </c>
      <c r="G5" s="60"/>
      <c r="I5" s="20"/>
      <c r="J5" s="61" t="s">
        <v>3</v>
      </c>
      <c r="K5" s="62"/>
      <c r="L5" s="62" t="s">
        <v>4</v>
      </c>
      <c r="M5" s="65"/>
      <c r="N5" s="61"/>
      <c r="O5" s="65"/>
      <c r="P5" s="62"/>
      <c r="Q5" s="65"/>
    </row>
    <row r="6" spans="1:17" ht="15" customHeight="1" x14ac:dyDescent="0.2">
      <c r="A6" s="3"/>
      <c r="B6" s="3"/>
      <c r="C6" s="3"/>
      <c r="I6" s="21">
        <v>2005</v>
      </c>
      <c r="J6" s="51">
        <v>515</v>
      </c>
      <c r="K6" s="51"/>
      <c r="L6" s="51">
        <v>327</v>
      </c>
      <c r="M6" s="51"/>
      <c r="N6" s="51">
        <v>169</v>
      </c>
      <c r="O6" s="51"/>
      <c r="P6" s="51">
        <f>SUM(J6:O6)</f>
        <v>1011</v>
      </c>
      <c r="Q6" s="51"/>
    </row>
    <row r="7" spans="1:17" x14ac:dyDescent="0.2">
      <c r="A7" s="3"/>
      <c r="B7" s="3"/>
      <c r="C7" s="3"/>
      <c r="I7" s="21">
        <v>2006</v>
      </c>
      <c r="J7" s="51">
        <v>560</v>
      </c>
      <c r="K7" s="51"/>
      <c r="L7" s="51">
        <v>393</v>
      </c>
      <c r="M7" s="51"/>
      <c r="N7" s="51">
        <v>196</v>
      </c>
      <c r="O7" s="51"/>
      <c r="P7" s="51">
        <f>SUM(J7:O7)</f>
        <v>1149</v>
      </c>
      <c r="Q7" s="51"/>
    </row>
    <row r="8" spans="1:17" x14ac:dyDescent="0.2">
      <c r="A8" s="3"/>
      <c r="B8" s="3"/>
      <c r="C8" s="3"/>
      <c r="I8" s="21">
        <v>2007</v>
      </c>
      <c r="J8" s="51">
        <v>608</v>
      </c>
      <c r="K8" s="51"/>
      <c r="L8" s="51">
        <v>433</v>
      </c>
      <c r="M8" s="51"/>
      <c r="N8" s="51">
        <v>210</v>
      </c>
      <c r="O8" s="51"/>
      <c r="P8" s="51">
        <v>1251</v>
      </c>
      <c r="Q8" s="51"/>
    </row>
    <row r="9" spans="1:17" x14ac:dyDescent="0.2">
      <c r="A9" s="3"/>
      <c r="B9" s="3"/>
      <c r="C9" s="3"/>
      <c r="I9" s="21">
        <v>2008</v>
      </c>
      <c r="J9" s="51">
        <v>708</v>
      </c>
      <c r="K9" s="51"/>
      <c r="L9" s="51">
        <v>486</v>
      </c>
      <c r="M9" s="51"/>
      <c r="N9" s="51">
        <v>235</v>
      </c>
      <c r="O9" s="51"/>
      <c r="P9" s="51">
        <v>1429</v>
      </c>
      <c r="Q9" s="51"/>
    </row>
    <row r="10" spans="1:17" x14ac:dyDescent="0.2">
      <c r="A10" s="3"/>
      <c r="B10" s="3"/>
      <c r="C10" s="3"/>
      <c r="I10" s="21">
        <v>2009</v>
      </c>
      <c r="J10" s="51">
        <v>789</v>
      </c>
      <c r="K10" s="51"/>
      <c r="L10" s="51">
        <v>570</v>
      </c>
      <c r="M10" s="51"/>
      <c r="N10" s="51">
        <v>248</v>
      </c>
      <c r="O10" s="51"/>
      <c r="P10" s="51">
        <v>1607</v>
      </c>
      <c r="Q10" s="51"/>
    </row>
    <row r="11" spans="1:17" s="19" customFormat="1" x14ac:dyDescent="0.2">
      <c r="A11" s="3"/>
      <c r="B11" s="3"/>
      <c r="C11" s="3"/>
      <c r="I11" s="21">
        <v>2010</v>
      </c>
      <c r="J11" s="51">
        <v>912</v>
      </c>
      <c r="K11" s="51"/>
      <c r="L11" s="51">
        <v>605</v>
      </c>
      <c r="M11" s="51"/>
      <c r="N11" s="51">
        <v>284</v>
      </c>
      <c r="O11" s="51"/>
      <c r="P11" s="51">
        <v>1607</v>
      </c>
      <c r="Q11" s="51"/>
    </row>
    <row r="12" spans="1:17" s="22" customFormat="1" x14ac:dyDescent="0.2">
      <c r="A12" s="3"/>
      <c r="B12" s="3"/>
      <c r="C12" s="3"/>
      <c r="I12" s="21">
        <v>2011</v>
      </c>
      <c r="J12" s="51">
        <v>923</v>
      </c>
      <c r="K12" s="51"/>
      <c r="L12" s="51">
        <v>626</v>
      </c>
      <c r="M12" s="51"/>
      <c r="N12" s="51">
        <v>293</v>
      </c>
      <c r="O12" s="51"/>
      <c r="P12" s="51">
        <v>1842</v>
      </c>
      <c r="Q12" s="51"/>
    </row>
    <row r="13" spans="1:17" s="23" customFormat="1" x14ac:dyDescent="0.2">
      <c r="A13" s="3"/>
      <c r="B13" s="3"/>
      <c r="C13" s="3"/>
      <c r="I13" s="21">
        <v>2012</v>
      </c>
      <c r="J13" s="51">
        <v>939</v>
      </c>
      <c r="K13" s="51"/>
      <c r="L13" s="51">
        <v>625</v>
      </c>
      <c r="M13" s="51"/>
      <c r="N13" s="51">
        <v>288</v>
      </c>
      <c r="O13" s="51"/>
      <c r="P13" s="51">
        <v>1852</v>
      </c>
      <c r="Q13" s="51"/>
    </row>
    <row r="14" spans="1:17" s="24" customFormat="1" x14ac:dyDescent="0.2">
      <c r="A14" s="3"/>
      <c r="B14" s="3"/>
      <c r="C14" s="3"/>
      <c r="I14" s="21">
        <v>2013</v>
      </c>
      <c r="J14" s="51">
        <v>932</v>
      </c>
      <c r="K14" s="51"/>
      <c r="L14" s="51">
        <v>584</v>
      </c>
      <c r="M14" s="51"/>
      <c r="N14" s="51">
        <v>296</v>
      </c>
      <c r="O14" s="51"/>
      <c r="P14" s="51">
        <v>1812</v>
      </c>
      <c r="Q14" s="51"/>
    </row>
    <row r="15" spans="1:17" s="25" customFormat="1" x14ac:dyDescent="0.2">
      <c r="A15" s="3"/>
      <c r="B15" s="3"/>
      <c r="C15" s="3"/>
      <c r="I15" s="21">
        <v>2014</v>
      </c>
      <c r="J15" s="51">
        <v>973</v>
      </c>
      <c r="K15" s="51"/>
      <c r="L15" s="51">
        <v>587</v>
      </c>
      <c r="M15" s="51"/>
      <c r="N15" s="51">
        <v>321</v>
      </c>
      <c r="O15" s="51"/>
      <c r="P15" s="51">
        <v>1881</v>
      </c>
      <c r="Q15" s="51"/>
    </row>
    <row r="16" spans="1:17" s="26" customFormat="1" x14ac:dyDescent="0.2">
      <c r="A16" s="3"/>
      <c r="B16" s="3"/>
      <c r="C16" s="3"/>
      <c r="I16" s="21">
        <v>2015</v>
      </c>
      <c r="J16" s="49">
        <v>948</v>
      </c>
      <c r="K16" s="50"/>
      <c r="L16" s="49">
        <v>579</v>
      </c>
      <c r="M16" s="50"/>
      <c r="N16" s="49">
        <v>315</v>
      </c>
      <c r="O16" s="50"/>
      <c r="P16" s="49">
        <v>1842</v>
      </c>
      <c r="Q16" s="50"/>
    </row>
    <row r="17" spans="1:17" s="29" customFormat="1" x14ac:dyDescent="0.2">
      <c r="A17" s="3"/>
      <c r="B17" s="3"/>
      <c r="C17" s="3"/>
      <c r="I17" s="21">
        <v>2016</v>
      </c>
      <c r="J17" s="49">
        <v>949</v>
      </c>
      <c r="K17" s="66"/>
      <c r="L17" s="49">
        <v>613</v>
      </c>
      <c r="M17" s="66"/>
      <c r="N17" s="49">
        <v>333</v>
      </c>
      <c r="O17" s="66"/>
      <c r="P17" s="49">
        <v>1895</v>
      </c>
      <c r="Q17" s="66"/>
    </row>
    <row r="18" spans="1:17" x14ac:dyDescent="0.2">
      <c r="A18" s="3"/>
      <c r="B18" s="3"/>
      <c r="C18" s="3"/>
      <c r="I18" s="21">
        <v>2017</v>
      </c>
      <c r="J18" s="51">
        <v>986</v>
      </c>
      <c r="K18" s="51"/>
      <c r="L18" s="51">
        <v>638</v>
      </c>
      <c r="M18" s="51"/>
      <c r="N18" s="51">
        <v>334</v>
      </c>
      <c r="O18" s="51"/>
      <c r="P18" s="51">
        <f>N18+L18+J18</f>
        <v>1958</v>
      </c>
      <c r="Q18" s="51"/>
    </row>
    <row r="19" spans="1:17" x14ac:dyDescent="0.2">
      <c r="A19" s="3"/>
      <c r="B19" s="3"/>
      <c r="C19" s="3"/>
      <c r="I19" s="21">
        <v>2018</v>
      </c>
      <c r="J19" s="49">
        <v>993</v>
      </c>
      <c r="K19" s="50"/>
      <c r="L19" s="49">
        <v>668</v>
      </c>
      <c r="M19" s="50"/>
      <c r="N19" s="49">
        <v>359</v>
      </c>
      <c r="O19" s="50"/>
      <c r="P19" s="49">
        <v>2020</v>
      </c>
      <c r="Q19" s="50"/>
    </row>
    <row r="20" spans="1:17" x14ac:dyDescent="0.2">
      <c r="A20" s="3"/>
      <c r="B20" s="3"/>
      <c r="C20" s="3"/>
    </row>
    <row r="21" spans="1:17" x14ac:dyDescent="0.2">
      <c r="A21" s="3"/>
      <c r="B21" s="3"/>
      <c r="C21" s="3"/>
    </row>
    <row r="22" spans="1:17" x14ac:dyDescent="0.2">
      <c r="A22" s="3"/>
      <c r="B22" s="3"/>
      <c r="C22" s="3"/>
    </row>
    <row r="23" spans="1:17" x14ac:dyDescent="0.2">
      <c r="A23" s="3"/>
      <c r="B23" s="3"/>
      <c r="C23" s="3"/>
    </row>
    <row r="24" spans="1:17" x14ac:dyDescent="0.2">
      <c r="A24" s="3"/>
      <c r="B24" s="3"/>
      <c r="C24" s="3"/>
    </row>
    <row r="25" spans="1:17" x14ac:dyDescent="0.25">
      <c r="A25" s="3"/>
      <c r="B25" s="3"/>
      <c r="C25" s="3"/>
    </row>
    <row r="26" spans="1:17" x14ac:dyDescent="0.25">
      <c r="A26" s="3"/>
      <c r="B26" s="3"/>
      <c r="C26" s="3"/>
    </row>
    <row r="27" spans="1:17" x14ac:dyDescent="0.25">
      <c r="A27" s="3"/>
      <c r="B27" s="3"/>
      <c r="C27" s="3"/>
    </row>
    <row r="28" spans="1:17" x14ac:dyDescent="0.25">
      <c r="A28" s="3"/>
      <c r="B28" s="3"/>
      <c r="C28" s="3"/>
    </row>
    <row r="29" spans="1:17" x14ac:dyDescent="0.25">
      <c r="A29" s="3"/>
      <c r="B29" s="3"/>
      <c r="C29" s="3"/>
    </row>
    <row r="30" spans="1:17" x14ac:dyDescent="0.25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</sheetData>
  <mergeCells count="71">
    <mergeCell ref="J19:K19"/>
    <mergeCell ref="L19:M19"/>
    <mergeCell ref="N19:O19"/>
    <mergeCell ref="P19:Q19"/>
    <mergeCell ref="J17:K17"/>
    <mergeCell ref="L17:M17"/>
    <mergeCell ref="N17:O17"/>
    <mergeCell ref="P17:Q17"/>
    <mergeCell ref="J18:K18"/>
    <mergeCell ref="P18:Q18"/>
    <mergeCell ref="N18:O18"/>
    <mergeCell ref="L18:M18"/>
    <mergeCell ref="P13:Q13"/>
    <mergeCell ref="N12:O12"/>
    <mergeCell ref="P12:Q12"/>
    <mergeCell ref="P14:Q14"/>
    <mergeCell ref="J13:K13"/>
    <mergeCell ref="L13:M13"/>
    <mergeCell ref="N13:O13"/>
    <mergeCell ref="J10:K10"/>
    <mergeCell ref="L10:M10"/>
    <mergeCell ref="N10:O10"/>
    <mergeCell ref="J14:K14"/>
    <mergeCell ref="L14:M14"/>
    <mergeCell ref="N14:O14"/>
    <mergeCell ref="P10:Q10"/>
    <mergeCell ref="J12:K12"/>
    <mergeCell ref="L12:M12"/>
    <mergeCell ref="P11:Q11"/>
    <mergeCell ref="L7:M7"/>
    <mergeCell ref="P9:Q9"/>
    <mergeCell ref="J9:K9"/>
    <mergeCell ref="L9:M9"/>
    <mergeCell ref="N9:O9"/>
    <mergeCell ref="P8:Q8"/>
    <mergeCell ref="L8:M8"/>
    <mergeCell ref="J11:K11"/>
    <mergeCell ref="L11:M11"/>
    <mergeCell ref="N11:O11"/>
    <mergeCell ref="J8:K8"/>
    <mergeCell ref="N8:O8"/>
    <mergeCell ref="J6:K6"/>
    <mergeCell ref="J7:K7"/>
    <mergeCell ref="J4:M4"/>
    <mergeCell ref="P6:Q6"/>
    <mergeCell ref="P7:Q7"/>
    <mergeCell ref="N7:O7"/>
    <mergeCell ref="N6:O6"/>
    <mergeCell ref="L6:M6"/>
    <mergeCell ref="B2:G3"/>
    <mergeCell ref="F4:G4"/>
    <mergeCell ref="F5:G5"/>
    <mergeCell ref="D4:E4"/>
    <mergeCell ref="J5:K5"/>
    <mergeCell ref="D5:E5"/>
    <mergeCell ref="B4:C4"/>
    <mergeCell ref="B5:C5"/>
    <mergeCell ref="I2:Q3"/>
    <mergeCell ref="N4:O4"/>
    <mergeCell ref="P4:Q4"/>
    <mergeCell ref="P5:Q5"/>
    <mergeCell ref="N5:O5"/>
    <mergeCell ref="L5:M5"/>
    <mergeCell ref="J16:K16"/>
    <mergeCell ref="L16:M16"/>
    <mergeCell ref="N16:O16"/>
    <mergeCell ref="P16:Q16"/>
    <mergeCell ref="N15:O15"/>
    <mergeCell ref="P15:Q15"/>
    <mergeCell ref="J15:K15"/>
    <mergeCell ref="L15:M15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showRowColHeaders="0" topLeftCell="A7" zoomScale="200" zoomScaleNormal="100" workbookViewId="0">
      <selection activeCell="J5" sqref="J5"/>
    </sheetView>
  </sheetViews>
  <sheetFormatPr defaultColWidth="8.85546875" defaultRowHeight="15" x14ac:dyDescent="0.25"/>
  <cols>
    <col min="3" max="3" width="5.7109375" bestFit="1" customWidth="1"/>
  </cols>
  <sheetData>
    <row r="1" spans="3:8" ht="15.95" thickBot="1" x14ac:dyDescent="0.25"/>
    <row r="2" spans="3:8" ht="15" customHeight="1" x14ac:dyDescent="0.25">
      <c r="C2" s="52" t="s">
        <v>77</v>
      </c>
      <c r="D2" s="53"/>
      <c r="E2" s="53"/>
      <c r="F2" s="54"/>
    </row>
    <row r="3" spans="3:8" ht="15.75" thickBot="1" x14ac:dyDescent="0.3">
      <c r="C3" s="55"/>
      <c r="D3" s="56"/>
      <c r="E3" s="56"/>
      <c r="F3" s="57"/>
    </row>
    <row r="4" spans="3:8" x14ac:dyDescent="0.25">
      <c r="C4" s="63" t="s">
        <v>76</v>
      </c>
      <c r="D4" s="64"/>
      <c r="E4" s="64" t="s">
        <v>73</v>
      </c>
      <c r="F4" s="59"/>
    </row>
    <row r="5" spans="3:8" x14ac:dyDescent="0.2">
      <c r="C5" s="67" t="s">
        <v>96</v>
      </c>
      <c r="D5" s="68"/>
      <c r="E5" s="71">
        <v>359</v>
      </c>
      <c r="F5" s="75"/>
      <c r="H5" s="15"/>
    </row>
    <row r="6" spans="3:8" x14ac:dyDescent="0.2">
      <c r="C6" s="67" t="s">
        <v>87</v>
      </c>
      <c r="D6" s="68"/>
      <c r="E6" s="71">
        <v>1109</v>
      </c>
      <c r="F6" s="72"/>
    </row>
    <row r="7" spans="3:8" x14ac:dyDescent="0.2">
      <c r="C7" s="67" t="s">
        <v>88</v>
      </c>
      <c r="D7" s="68"/>
      <c r="E7" s="71">
        <v>432</v>
      </c>
      <c r="F7" s="72"/>
    </row>
    <row r="8" spans="3:8" x14ac:dyDescent="0.2">
      <c r="C8" s="67" t="s">
        <v>89</v>
      </c>
      <c r="D8" s="68"/>
      <c r="E8" s="71">
        <v>120</v>
      </c>
      <c r="F8" s="72"/>
    </row>
    <row r="9" spans="3:8" ht="22.7" customHeight="1" thickBot="1" x14ac:dyDescent="0.25">
      <c r="C9" s="69" t="s">
        <v>1</v>
      </c>
      <c r="D9" s="70"/>
      <c r="E9" s="73">
        <f>SUM(E5:E8)</f>
        <v>2020</v>
      </c>
      <c r="F9" s="74"/>
    </row>
  </sheetData>
  <mergeCells count="13">
    <mergeCell ref="C2:F3"/>
    <mergeCell ref="E4:F4"/>
    <mergeCell ref="C4:D4"/>
    <mergeCell ref="C5:D5"/>
    <mergeCell ref="E5:F5"/>
    <mergeCell ref="C7:D7"/>
    <mergeCell ref="C8:D8"/>
    <mergeCell ref="C9:D9"/>
    <mergeCell ref="E6:F6"/>
    <mergeCell ref="E7:F7"/>
    <mergeCell ref="E8:F8"/>
    <mergeCell ref="E9:F9"/>
    <mergeCell ref="C6:D6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showGridLines="0" showRowColHeaders="0" tabSelected="1" topLeftCell="A3" zoomScaleNormal="100" workbookViewId="0">
      <selection activeCell="E107" sqref="E107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4" width="7" style="1" customWidth="1"/>
    <col min="15" max="16384" width="9.140625" style="1"/>
  </cols>
  <sheetData>
    <row r="1" spans="1:14" ht="15" customHeight="1" x14ac:dyDescent="0.2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5" customHeight="1" x14ac:dyDescent="0.2">
      <c r="A3" s="36" t="s">
        <v>2</v>
      </c>
      <c r="B3" s="78" t="s">
        <v>0</v>
      </c>
      <c r="C3" s="78"/>
      <c r="D3" s="36" t="s">
        <v>68</v>
      </c>
      <c r="E3" s="76" t="s">
        <v>128</v>
      </c>
      <c r="F3" s="76" t="s">
        <v>121</v>
      </c>
      <c r="G3" s="76" t="s">
        <v>117</v>
      </c>
      <c r="H3" s="76" t="s">
        <v>114</v>
      </c>
      <c r="I3" s="76" t="s">
        <v>116</v>
      </c>
      <c r="J3" s="76" t="s">
        <v>109</v>
      </c>
      <c r="K3" s="76" t="s">
        <v>108</v>
      </c>
      <c r="L3" s="76" t="s">
        <v>107</v>
      </c>
      <c r="M3" s="76" t="s">
        <v>98</v>
      </c>
      <c r="N3" s="76" t="s">
        <v>90</v>
      </c>
    </row>
    <row r="4" spans="1:14" ht="15" customHeight="1" x14ac:dyDescent="0.2">
      <c r="A4" s="36"/>
      <c r="B4" s="36" t="s">
        <v>3</v>
      </c>
      <c r="C4" s="36" t="s">
        <v>4</v>
      </c>
      <c r="D4" s="36"/>
      <c r="E4" s="76"/>
      <c r="F4" s="79"/>
      <c r="G4" s="76"/>
      <c r="H4" s="76"/>
      <c r="I4" s="76"/>
      <c r="J4" s="76"/>
      <c r="K4" s="76"/>
      <c r="L4" s="76"/>
      <c r="M4" s="76"/>
      <c r="N4" s="76"/>
    </row>
    <row r="5" spans="1:14" ht="15" customHeight="1" x14ac:dyDescent="0.2">
      <c r="A5" s="37" t="s">
        <v>5</v>
      </c>
      <c r="B5" s="38">
        <v>215</v>
      </c>
      <c r="C5" s="38">
        <v>107</v>
      </c>
      <c r="D5" s="38">
        <v>58</v>
      </c>
      <c r="E5" s="38">
        <f t="shared" ref="E5:E36" si="0">B5+C5+D5</f>
        <v>380</v>
      </c>
      <c r="F5" s="35">
        <v>371</v>
      </c>
      <c r="G5" s="35">
        <v>342</v>
      </c>
      <c r="H5" s="35">
        <v>315</v>
      </c>
      <c r="I5" s="35">
        <v>319</v>
      </c>
      <c r="J5" s="35">
        <v>293</v>
      </c>
      <c r="K5" s="35">
        <v>294</v>
      </c>
      <c r="L5" s="35">
        <v>279</v>
      </c>
      <c r="M5" s="35">
        <v>265</v>
      </c>
      <c r="N5" s="35">
        <v>251</v>
      </c>
    </row>
    <row r="6" spans="1:14" ht="15" customHeight="1" x14ac:dyDescent="0.2">
      <c r="A6" s="37" t="s">
        <v>6</v>
      </c>
      <c r="B6" s="38">
        <v>74</v>
      </c>
      <c r="C6" s="38">
        <v>94</v>
      </c>
      <c r="D6" s="38">
        <v>59</v>
      </c>
      <c r="E6" s="38">
        <f t="shared" si="0"/>
        <v>227</v>
      </c>
      <c r="F6" s="35">
        <v>214</v>
      </c>
      <c r="G6" s="35">
        <v>203</v>
      </c>
      <c r="H6" s="35">
        <v>201</v>
      </c>
      <c r="I6" s="35">
        <v>205</v>
      </c>
      <c r="J6" s="35">
        <v>209</v>
      </c>
      <c r="K6" s="35">
        <v>203</v>
      </c>
      <c r="L6" s="35">
        <v>206</v>
      </c>
      <c r="M6" s="35">
        <v>202</v>
      </c>
      <c r="N6" s="35">
        <v>179</v>
      </c>
    </row>
    <row r="7" spans="1:14" ht="15" customHeight="1" x14ac:dyDescent="0.2">
      <c r="A7" s="37" t="s">
        <v>8</v>
      </c>
      <c r="B7" s="38">
        <v>112</v>
      </c>
      <c r="C7" s="38">
        <v>66</v>
      </c>
      <c r="D7" s="38">
        <v>39</v>
      </c>
      <c r="E7" s="38">
        <f t="shared" si="0"/>
        <v>217</v>
      </c>
      <c r="F7" s="35">
        <v>217</v>
      </c>
      <c r="G7" s="35">
        <v>207</v>
      </c>
      <c r="H7" s="35">
        <v>209</v>
      </c>
      <c r="I7" s="35">
        <v>219</v>
      </c>
      <c r="J7" s="35">
        <v>217</v>
      </c>
      <c r="K7" s="35">
        <v>216</v>
      </c>
      <c r="L7" s="35">
        <v>204</v>
      </c>
      <c r="M7" s="35">
        <v>184</v>
      </c>
      <c r="N7" s="35">
        <v>116</v>
      </c>
    </row>
    <row r="8" spans="1:14" ht="15" customHeight="1" x14ac:dyDescent="0.2">
      <c r="A8" s="37" t="s">
        <v>9</v>
      </c>
      <c r="B8" s="38">
        <v>50</v>
      </c>
      <c r="C8" s="38">
        <v>72</v>
      </c>
      <c r="D8" s="38">
        <v>27</v>
      </c>
      <c r="E8" s="38">
        <f t="shared" si="0"/>
        <v>149</v>
      </c>
      <c r="F8" s="35">
        <v>153</v>
      </c>
      <c r="G8" s="35">
        <v>141</v>
      </c>
      <c r="H8" s="35">
        <v>140</v>
      </c>
      <c r="I8" s="35">
        <v>129</v>
      </c>
      <c r="J8" s="35">
        <v>96</v>
      </c>
      <c r="K8" s="35">
        <v>106</v>
      </c>
      <c r="L8" s="35">
        <v>124</v>
      </c>
      <c r="M8" s="35">
        <v>119</v>
      </c>
      <c r="N8" s="35">
        <v>89</v>
      </c>
    </row>
    <row r="9" spans="1:14" ht="15" customHeight="1" x14ac:dyDescent="0.2">
      <c r="A9" s="37" t="s">
        <v>7</v>
      </c>
      <c r="B9" s="38">
        <v>63</v>
      </c>
      <c r="C9" s="38">
        <v>53</v>
      </c>
      <c r="D9" s="38">
        <v>21</v>
      </c>
      <c r="E9" s="38">
        <f t="shared" si="0"/>
        <v>137</v>
      </c>
      <c r="F9" s="35">
        <v>132</v>
      </c>
      <c r="G9" s="35">
        <v>132</v>
      </c>
      <c r="H9" s="35">
        <v>149</v>
      </c>
      <c r="I9" s="35">
        <v>149</v>
      </c>
      <c r="J9" s="35">
        <v>143</v>
      </c>
      <c r="K9" s="35">
        <v>162</v>
      </c>
      <c r="L9" s="35">
        <v>160</v>
      </c>
      <c r="M9" s="35">
        <v>154</v>
      </c>
      <c r="N9" s="35">
        <v>158</v>
      </c>
    </row>
    <row r="10" spans="1:14" ht="15" customHeight="1" x14ac:dyDescent="0.2">
      <c r="A10" s="37" t="s">
        <v>10</v>
      </c>
      <c r="B10" s="38">
        <v>27</v>
      </c>
      <c r="C10" s="38">
        <v>26</v>
      </c>
      <c r="D10" s="38">
        <v>23</v>
      </c>
      <c r="E10" s="38">
        <f t="shared" si="0"/>
        <v>76</v>
      </c>
      <c r="F10" s="35">
        <v>68</v>
      </c>
      <c r="G10" s="35">
        <v>71</v>
      </c>
      <c r="H10" s="35">
        <v>77</v>
      </c>
      <c r="I10" s="35">
        <v>81</v>
      </c>
      <c r="J10" s="35">
        <v>73</v>
      </c>
      <c r="K10" s="35">
        <v>70</v>
      </c>
      <c r="L10" s="35">
        <v>73</v>
      </c>
      <c r="M10" s="35">
        <v>69</v>
      </c>
      <c r="N10" s="35">
        <v>57</v>
      </c>
    </row>
    <row r="11" spans="1:14" ht="15" customHeight="1" x14ac:dyDescent="0.2">
      <c r="A11" s="37" t="s">
        <v>101</v>
      </c>
      <c r="B11" s="38">
        <v>21</v>
      </c>
      <c r="C11" s="38">
        <v>28</v>
      </c>
      <c r="D11" s="38">
        <v>24</v>
      </c>
      <c r="E11" s="38">
        <f t="shared" si="0"/>
        <v>73</v>
      </c>
      <c r="F11" s="35">
        <v>63</v>
      </c>
      <c r="G11" s="35">
        <v>56</v>
      </c>
      <c r="H11" s="35">
        <v>47</v>
      </c>
      <c r="I11" s="35">
        <v>52</v>
      </c>
      <c r="J11" s="35">
        <v>43</v>
      </c>
      <c r="K11" s="35">
        <v>42</v>
      </c>
      <c r="L11" s="35">
        <v>39</v>
      </c>
      <c r="M11" s="35">
        <v>34</v>
      </c>
      <c r="N11" s="35"/>
    </row>
    <row r="12" spans="1:14" ht="15" customHeight="1" x14ac:dyDescent="0.2">
      <c r="A12" s="37" t="s">
        <v>13</v>
      </c>
      <c r="B12" s="38">
        <v>36</v>
      </c>
      <c r="C12" s="38">
        <v>7</v>
      </c>
      <c r="D12" s="38">
        <v>5</v>
      </c>
      <c r="E12" s="38">
        <f t="shared" si="0"/>
        <v>48</v>
      </c>
      <c r="F12" s="35">
        <v>48</v>
      </c>
      <c r="G12" s="35">
        <v>55</v>
      </c>
      <c r="H12" s="35">
        <v>57</v>
      </c>
      <c r="I12" s="35">
        <v>59</v>
      </c>
      <c r="J12" s="35">
        <v>56</v>
      </c>
      <c r="K12" s="35">
        <v>64</v>
      </c>
      <c r="L12" s="35">
        <v>58</v>
      </c>
      <c r="M12" s="35">
        <v>54</v>
      </c>
      <c r="N12" s="35">
        <v>50</v>
      </c>
    </row>
    <row r="13" spans="1:14" ht="15" customHeight="1" x14ac:dyDescent="0.2">
      <c r="A13" s="37" t="s">
        <v>19</v>
      </c>
      <c r="B13" s="38">
        <v>31</v>
      </c>
      <c r="C13" s="38">
        <v>9</v>
      </c>
      <c r="D13" s="38">
        <v>2</v>
      </c>
      <c r="E13" s="38">
        <f t="shared" si="0"/>
        <v>42</v>
      </c>
      <c r="F13" s="35">
        <v>45</v>
      </c>
      <c r="G13" s="35">
        <v>42</v>
      </c>
      <c r="H13" s="35">
        <v>40</v>
      </c>
      <c r="I13" s="35">
        <v>47</v>
      </c>
      <c r="J13" s="35">
        <v>51</v>
      </c>
      <c r="K13" s="35">
        <v>49</v>
      </c>
      <c r="L13" s="35">
        <v>50</v>
      </c>
      <c r="M13" s="35">
        <v>47</v>
      </c>
      <c r="N13" s="35">
        <v>33</v>
      </c>
    </row>
    <row r="14" spans="1:14" ht="15" customHeight="1" x14ac:dyDescent="0.2">
      <c r="A14" s="37" t="s">
        <v>11</v>
      </c>
      <c r="B14" s="38">
        <v>27</v>
      </c>
      <c r="C14" s="38">
        <v>10</v>
      </c>
      <c r="D14" s="38">
        <v>5</v>
      </c>
      <c r="E14" s="38">
        <f t="shared" si="0"/>
        <v>42</v>
      </c>
      <c r="F14" s="35">
        <v>42</v>
      </c>
      <c r="G14" s="35">
        <v>49</v>
      </c>
      <c r="H14" s="35">
        <v>46</v>
      </c>
      <c r="I14" s="35">
        <v>46</v>
      </c>
      <c r="J14" s="35">
        <v>42</v>
      </c>
      <c r="K14" s="35">
        <v>37</v>
      </c>
      <c r="L14" s="35">
        <v>45</v>
      </c>
      <c r="M14" s="35">
        <v>51</v>
      </c>
      <c r="N14" s="35">
        <v>49</v>
      </c>
    </row>
    <row r="15" spans="1:14" ht="15" customHeight="1" x14ac:dyDescent="0.2">
      <c r="A15" s="37" t="s">
        <v>20</v>
      </c>
      <c r="B15" s="38">
        <v>21</v>
      </c>
      <c r="C15" s="38">
        <v>10</v>
      </c>
      <c r="D15" s="38">
        <v>5</v>
      </c>
      <c r="E15" s="38">
        <f t="shared" si="0"/>
        <v>36</v>
      </c>
      <c r="F15" s="35">
        <v>36</v>
      </c>
      <c r="G15" s="35">
        <v>31</v>
      </c>
      <c r="H15" s="35">
        <v>31</v>
      </c>
      <c r="I15" s="35">
        <v>29</v>
      </c>
      <c r="J15" s="35">
        <v>27</v>
      </c>
      <c r="K15" s="35">
        <v>33</v>
      </c>
      <c r="L15" s="35">
        <v>28</v>
      </c>
      <c r="M15" s="35">
        <v>33</v>
      </c>
      <c r="N15" s="35">
        <v>37</v>
      </c>
    </row>
    <row r="16" spans="1:14" ht="15" customHeight="1" x14ac:dyDescent="0.2">
      <c r="A16" s="37" t="s">
        <v>93</v>
      </c>
      <c r="B16" s="38">
        <v>33</v>
      </c>
      <c r="C16" s="38">
        <v>2</v>
      </c>
      <c r="D16" s="38">
        <v>1</v>
      </c>
      <c r="E16" s="38">
        <f t="shared" si="0"/>
        <v>36</v>
      </c>
      <c r="F16" s="35">
        <v>35</v>
      </c>
      <c r="G16" s="35">
        <v>34</v>
      </c>
      <c r="H16" s="35">
        <v>30</v>
      </c>
      <c r="I16" s="35">
        <v>24</v>
      </c>
      <c r="J16" s="35">
        <v>22</v>
      </c>
      <c r="K16" s="35">
        <v>18</v>
      </c>
      <c r="L16" s="35">
        <v>13</v>
      </c>
      <c r="M16" s="35">
        <v>12</v>
      </c>
      <c r="N16" s="35">
        <v>1</v>
      </c>
    </row>
    <row r="17" spans="1:14" ht="15" customHeight="1" x14ac:dyDescent="0.2">
      <c r="A17" s="37" t="s">
        <v>17</v>
      </c>
      <c r="B17" s="38">
        <v>10</v>
      </c>
      <c r="C17" s="38">
        <v>11</v>
      </c>
      <c r="D17" s="38">
        <v>13</v>
      </c>
      <c r="E17" s="38">
        <f t="shared" si="0"/>
        <v>34</v>
      </c>
      <c r="F17" s="35">
        <v>33</v>
      </c>
      <c r="G17" s="35">
        <v>32</v>
      </c>
      <c r="H17" s="35">
        <v>32</v>
      </c>
      <c r="I17" s="35">
        <v>40</v>
      </c>
      <c r="J17" s="35">
        <v>37</v>
      </c>
      <c r="K17" s="35">
        <v>39</v>
      </c>
      <c r="L17" s="35">
        <v>35</v>
      </c>
      <c r="M17" s="35">
        <v>35</v>
      </c>
      <c r="N17" s="35">
        <v>37</v>
      </c>
    </row>
    <row r="18" spans="1:14" ht="15" customHeight="1" x14ac:dyDescent="0.2">
      <c r="A18" s="37" t="s">
        <v>12</v>
      </c>
      <c r="B18" s="48">
        <v>14</v>
      </c>
      <c r="C18" s="48">
        <v>16</v>
      </c>
      <c r="D18" s="48">
        <v>3</v>
      </c>
      <c r="E18" s="38">
        <f t="shared" si="0"/>
        <v>33</v>
      </c>
      <c r="F18" s="35">
        <v>26</v>
      </c>
      <c r="G18" s="40">
        <v>24</v>
      </c>
      <c r="H18" s="40">
        <v>27</v>
      </c>
      <c r="I18" s="40">
        <v>35</v>
      </c>
      <c r="J18" s="40">
        <v>35</v>
      </c>
      <c r="K18" s="35">
        <v>36</v>
      </c>
      <c r="L18" s="35">
        <v>44</v>
      </c>
      <c r="M18" s="35">
        <v>45</v>
      </c>
      <c r="N18" s="35">
        <v>45</v>
      </c>
    </row>
    <row r="19" spans="1:14" ht="15" customHeight="1" x14ac:dyDescent="0.2">
      <c r="A19" s="37" t="s">
        <v>14</v>
      </c>
      <c r="B19" s="38">
        <v>18</v>
      </c>
      <c r="C19" s="38">
        <v>7</v>
      </c>
      <c r="D19" s="38">
        <v>5</v>
      </c>
      <c r="E19" s="38">
        <f t="shared" si="0"/>
        <v>30</v>
      </c>
      <c r="F19" s="35">
        <v>34</v>
      </c>
      <c r="G19" s="35">
        <v>29</v>
      </c>
      <c r="H19" s="35">
        <v>27</v>
      </c>
      <c r="I19" s="35">
        <v>26</v>
      </c>
      <c r="J19" s="35">
        <v>30</v>
      </c>
      <c r="K19" s="35">
        <v>32</v>
      </c>
      <c r="L19" s="35">
        <v>30</v>
      </c>
      <c r="M19" s="35">
        <v>41</v>
      </c>
      <c r="N19" s="35">
        <v>40</v>
      </c>
    </row>
    <row r="20" spans="1:14" ht="15" customHeight="1" x14ac:dyDescent="0.2">
      <c r="A20" s="37" t="s">
        <v>24</v>
      </c>
      <c r="B20" s="38">
        <v>14</v>
      </c>
      <c r="C20" s="38">
        <v>7</v>
      </c>
      <c r="D20" s="38">
        <v>7</v>
      </c>
      <c r="E20" s="38">
        <f t="shared" si="0"/>
        <v>28</v>
      </c>
      <c r="F20" s="35">
        <v>25</v>
      </c>
      <c r="G20" s="35">
        <v>34</v>
      </c>
      <c r="H20" s="35">
        <v>33</v>
      </c>
      <c r="I20" s="35">
        <v>27</v>
      </c>
      <c r="J20" s="35">
        <v>26</v>
      </c>
      <c r="K20" s="35">
        <v>23</v>
      </c>
      <c r="L20" s="35">
        <v>25</v>
      </c>
      <c r="M20" s="35">
        <v>22</v>
      </c>
      <c r="N20" s="35">
        <v>21</v>
      </c>
    </row>
    <row r="21" spans="1:14" ht="15" customHeight="1" x14ac:dyDescent="0.2">
      <c r="A21" s="37" t="s">
        <v>18</v>
      </c>
      <c r="B21" s="38">
        <v>20</v>
      </c>
      <c r="C21" s="38">
        <v>6</v>
      </c>
      <c r="D21" s="38">
        <v>1</v>
      </c>
      <c r="E21" s="38">
        <f t="shared" si="0"/>
        <v>27</v>
      </c>
      <c r="F21" s="35">
        <v>32</v>
      </c>
      <c r="G21" s="35">
        <v>33</v>
      </c>
      <c r="H21" s="35">
        <v>37</v>
      </c>
      <c r="I21" s="35">
        <v>44</v>
      </c>
      <c r="J21" s="35">
        <v>42</v>
      </c>
      <c r="K21" s="35">
        <v>39</v>
      </c>
      <c r="L21" s="35">
        <v>47</v>
      </c>
      <c r="M21" s="35">
        <v>56</v>
      </c>
      <c r="N21" s="35">
        <v>34</v>
      </c>
    </row>
    <row r="22" spans="1:14" ht="15" customHeight="1" x14ac:dyDescent="0.2">
      <c r="A22" s="37" t="s">
        <v>23</v>
      </c>
      <c r="B22" s="38">
        <v>13</v>
      </c>
      <c r="C22" s="38">
        <v>7</v>
      </c>
      <c r="D22" s="38">
        <v>3</v>
      </c>
      <c r="E22" s="38">
        <f t="shared" si="0"/>
        <v>23</v>
      </c>
      <c r="F22" s="35">
        <v>26</v>
      </c>
      <c r="G22" s="35">
        <v>15</v>
      </c>
      <c r="H22" s="35">
        <v>15</v>
      </c>
      <c r="I22" s="35">
        <v>19</v>
      </c>
      <c r="J22" s="35">
        <v>19</v>
      </c>
      <c r="K22" s="35">
        <v>25</v>
      </c>
      <c r="L22" s="35">
        <v>25</v>
      </c>
      <c r="M22" s="35">
        <v>25</v>
      </c>
      <c r="N22" s="35">
        <v>27</v>
      </c>
    </row>
    <row r="23" spans="1:14" ht="15" customHeight="1" x14ac:dyDescent="0.2">
      <c r="A23" s="37" t="s">
        <v>21</v>
      </c>
      <c r="B23" s="38">
        <v>11</v>
      </c>
      <c r="C23" s="38">
        <v>5</v>
      </c>
      <c r="D23" s="38">
        <v>7</v>
      </c>
      <c r="E23" s="38">
        <f t="shared" si="0"/>
        <v>23</v>
      </c>
      <c r="F23" s="35">
        <v>17</v>
      </c>
      <c r="G23" s="35">
        <v>16</v>
      </c>
      <c r="H23" s="35">
        <v>15</v>
      </c>
      <c r="I23" s="35">
        <v>14</v>
      </c>
      <c r="J23" s="35">
        <v>17</v>
      </c>
      <c r="K23" s="35">
        <v>16</v>
      </c>
      <c r="L23" s="35">
        <v>15</v>
      </c>
      <c r="M23" s="35">
        <v>14</v>
      </c>
      <c r="N23" s="35">
        <v>12</v>
      </c>
    </row>
    <row r="24" spans="1:14" ht="15" customHeight="1" x14ac:dyDescent="0.2">
      <c r="A24" s="37" t="s">
        <v>28</v>
      </c>
      <c r="B24" s="38">
        <v>10</v>
      </c>
      <c r="C24" s="38">
        <v>9</v>
      </c>
      <c r="D24" s="38"/>
      <c r="E24" s="38">
        <f t="shared" si="0"/>
        <v>19</v>
      </c>
      <c r="F24" s="35">
        <v>14</v>
      </c>
      <c r="G24" s="35">
        <v>19</v>
      </c>
      <c r="H24" s="35">
        <v>19</v>
      </c>
      <c r="I24" s="35">
        <v>15</v>
      </c>
      <c r="J24" s="35">
        <v>19</v>
      </c>
      <c r="K24" s="35">
        <v>12</v>
      </c>
      <c r="L24" s="35">
        <v>11</v>
      </c>
      <c r="M24" s="35">
        <v>10</v>
      </c>
      <c r="N24" s="35">
        <v>12</v>
      </c>
    </row>
    <row r="25" spans="1:14" ht="15" customHeight="1" x14ac:dyDescent="0.2">
      <c r="A25" s="37" t="s">
        <v>26</v>
      </c>
      <c r="B25" s="38">
        <v>11</v>
      </c>
      <c r="C25" s="38">
        <v>4</v>
      </c>
      <c r="D25" s="38">
        <v>3</v>
      </c>
      <c r="E25" s="38">
        <f t="shared" si="0"/>
        <v>18</v>
      </c>
      <c r="F25" s="35">
        <v>16</v>
      </c>
      <c r="G25" s="35">
        <v>14</v>
      </c>
      <c r="H25" s="35">
        <v>16</v>
      </c>
      <c r="I25" s="35">
        <v>15</v>
      </c>
      <c r="J25" s="35">
        <v>17</v>
      </c>
      <c r="K25" s="35">
        <v>24</v>
      </c>
      <c r="L25" s="35">
        <v>25</v>
      </c>
      <c r="M25" s="35">
        <v>22</v>
      </c>
      <c r="N25" s="35">
        <v>8</v>
      </c>
    </row>
    <row r="26" spans="1:14" ht="15" customHeight="1" x14ac:dyDescent="0.2">
      <c r="A26" s="37" t="s">
        <v>43</v>
      </c>
      <c r="B26" s="38">
        <v>3</v>
      </c>
      <c r="C26" s="38">
        <v>5</v>
      </c>
      <c r="D26" s="38">
        <v>8</v>
      </c>
      <c r="E26" s="38">
        <f t="shared" si="0"/>
        <v>16</v>
      </c>
      <c r="F26" s="35">
        <v>14</v>
      </c>
      <c r="G26" s="35">
        <v>14</v>
      </c>
      <c r="H26" s="35">
        <v>12</v>
      </c>
      <c r="I26" s="35">
        <v>13</v>
      </c>
      <c r="J26" s="35">
        <v>14</v>
      </c>
      <c r="K26" s="35">
        <v>13</v>
      </c>
      <c r="L26" s="35">
        <v>15</v>
      </c>
      <c r="M26" s="35">
        <v>12</v>
      </c>
      <c r="N26" s="35">
        <v>10</v>
      </c>
    </row>
    <row r="27" spans="1:14" ht="15" customHeight="1" x14ac:dyDescent="0.2">
      <c r="A27" s="37" t="s">
        <v>29</v>
      </c>
      <c r="B27" s="38">
        <v>13</v>
      </c>
      <c r="C27" s="38">
        <v>3</v>
      </c>
      <c r="D27" s="38"/>
      <c r="E27" s="38">
        <f t="shared" si="0"/>
        <v>16</v>
      </c>
      <c r="F27" s="35">
        <v>15</v>
      </c>
      <c r="G27" s="35">
        <v>15</v>
      </c>
      <c r="H27" s="35">
        <v>15</v>
      </c>
      <c r="I27" s="35">
        <v>14</v>
      </c>
      <c r="J27" s="35">
        <v>16</v>
      </c>
      <c r="K27" s="35">
        <v>12</v>
      </c>
      <c r="L27" s="35">
        <v>10</v>
      </c>
      <c r="M27" s="35">
        <v>8</v>
      </c>
      <c r="N27" s="35">
        <v>12</v>
      </c>
    </row>
    <row r="28" spans="1:14" ht="15" customHeight="1" x14ac:dyDescent="0.2">
      <c r="A28" s="37" t="s">
        <v>36</v>
      </c>
      <c r="B28" s="38">
        <v>2</v>
      </c>
      <c r="C28" s="38">
        <v>9</v>
      </c>
      <c r="D28" s="38">
        <v>3</v>
      </c>
      <c r="E28" s="38">
        <f t="shared" si="0"/>
        <v>14</v>
      </c>
      <c r="F28" s="35">
        <v>9</v>
      </c>
      <c r="G28" s="35">
        <v>10</v>
      </c>
      <c r="H28" s="35">
        <v>7</v>
      </c>
      <c r="I28" s="35">
        <v>8</v>
      </c>
      <c r="J28" s="35">
        <v>7</v>
      </c>
      <c r="K28" s="35">
        <v>6</v>
      </c>
      <c r="L28" s="35">
        <v>6</v>
      </c>
      <c r="M28" s="35">
        <v>5</v>
      </c>
      <c r="N28" s="35">
        <v>2</v>
      </c>
    </row>
    <row r="29" spans="1:14" ht="15" customHeight="1" x14ac:dyDescent="0.2">
      <c r="A29" s="37" t="s">
        <v>56</v>
      </c>
      <c r="B29" s="38">
        <v>2</v>
      </c>
      <c r="C29" s="38">
        <v>9</v>
      </c>
      <c r="D29" s="38">
        <v>3</v>
      </c>
      <c r="E29" s="38">
        <f t="shared" si="0"/>
        <v>14</v>
      </c>
      <c r="F29" s="35">
        <v>8</v>
      </c>
      <c r="G29" s="35">
        <v>6</v>
      </c>
      <c r="H29" s="35">
        <v>6</v>
      </c>
      <c r="I29" s="35">
        <v>0</v>
      </c>
      <c r="J29" s="35">
        <v>1</v>
      </c>
      <c r="K29" s="35">
        <v>1</v>
      </c>
      <c r="L29" s="35">
        <v>1</v>
      </c>
      <c r="M29" s="35">
        <v>1</v>
      </c>
      <c r="N29" s="35">
        <v>3</v>
      </c>
    </row>
    <row r="30" spans="1:14" ht="15" customHeight="1" x14ac:dyDescent="0.2">
      <c r="A30" s="37" t="s">
        <v>91</v>
      </c>
      <c r="B30" s="38">
        <v>3</v>
      </c>
      <c r="C30" s="38">
        <v>8</v>
      </c>
      <c r="D30" s="38">
        <v>2</v>
      </c>
      <c r="E30" s="38">
        <f t="shared" si="0"/>
        <v>13</v>
      </c>
      <c r="F30" s="35">
        <v>12</v>
      </c>
      <c r="G30" s="35">
        <v>14</v>
      </c>
      <c r="H30" s="35">
        <v>8</v>
      </c>
      <c r="I30" s="35">
        <v>7</v>
      </c>
      <c r="J30" s="35">
        <v>8</v>
      </c>
      <c r="K30" s="35">
        <v>5</v>
      </c>
      <c r="L30" s="35">
        <v>5</v>
      </c>
      <c r="M30" s="35">
        <v>7</v>
      </c>
      <c r="N30" s="35">
        <v>5</v>
      </c>
    </row>
    <row r="31" spans="1:14" ht="15" customHeight="1" x14ac:dyDescent="0.2">
      <c r="A31" s="37" t="s">
        <v>42</v>
      </c>
      <c r="B31" s="38">
        <v>1</v>
      </c>
      <c r="C31" s="38">
        <v>8</v>
      </c>
      <c r="D31" s="38">
        <v>3</v>
      </c>
      <c r="E31" s="38">
        <f t="shared" si="0"/>
        <v>12</v>
      </c>
      <c r="F31" s="35">
        <v>9</v>
      </c>
      <c r="G31" s="35">
        <v>5</v>
      </c>
      <c r="H31" s="35">
        <v>3</v>
      </c>
      <c r="I31" s="35">
        <v>4</v>
      </c>
      <c r="J31" s="35">
        <v>3</v>
      </c>
      <c r="K31" s="35">
        <v>4</v>
      </c>
      <c r="L31" s="35">
        <v>5</v>
      </c>
      <c r="M31" s="35">
        <v>5</v>
      </c>
      <c r="N31" s="35">
        <v>1</v>
      </c>
    </row>
    <row r="32" spans="1:14" ht="15" customHeight="1" x14ac:dyDescent="0.2">
      <c r="A32" s="37" t="s">
        <v>46</v>
      </c>
      <c r="B32" s="38">
        <v>7</v>
      </c>
      <c r="C32" s="38">
        <v>2</v>
      </c>
      <c r="D32" s="38">
        <v>3</v>
      </c>
      <c r="E32" s="38">
        <f t="shared" si="0"/>
        <v>12</v>
      </c>
      <c r="F32" s="35">
        <v>14</v>
      </c>
      <c r="G32" s="35">
        <v>15</v>
      </c>
      <c r="H32" s="35">
        <v>16</v>
      </c>
      <c r="I32" s="35">
        <v>10</v>
      </c>
      <c r="J32" s="35">
        <v>13</v>
      </c>
      <c r="K32" s="35">
        <v>17</v>
      </c>
      <c r="L32" s="35">
        <v>18</v>
      </c>
      <c r="M32" s="35">
        <v>20</v>
      </c>
      <c r="N32" s="35">
        <v>13</v>
      </c>
    </row>
    <row r="33" spans="1:14" ht="15" customHeight="1" x14ac:dyDescent="0.2">
      <c r="A33" s="37" t="s">
        <v>27</v>
      </c>
      <c r="B33" s="38">
        <v>6</v>
      </c>
      <c r="C33" s="38">
        <v>3</v>
      </c>
      <c r="D33" s="38">
        <v>1</v>
      </c>
      <c r="E33" s="38">
        <f t="shared" si="0"/>
        <v>10</v>
      </c>
      <c r="F33" s="35">
        <v>10</v>
      </c>
      <c r="G33" s="35">
        <v>13</v>
      </c>
      <c r="H33" s="35">
        <v>13</v>
      </c>
      <c r="I33" s="35">
        <v>15</v>
      </c>
      <c r="J33" s="35">
        <v>15</v>
      </c>
      <c r="K33" s="35">
        <v>12</v>
      </c>
      <c r="L33" s="35">
        <v>12</v>
      </c>
      <c r="M33" s="35">
        <v>12</v>
      </c>
      <c r="N33" s="35">
        <v>12</v>
      </c>
    </row>
    <row r="34" spans="1:14" ht="15" customHeight="1" x14ac:dyDescent="0.2">
      <c r="A34" s="37" t="s">
        <v>31</v>
      </c>
      <c r="B34" s="38">
        <v>2</v>
      </c>
      <c r="C34" s="38">
        <v>5</v>
      </c>
      <c r="D34" s="38">
        <v>3</v>
      </c>
      <c r="E34" s="38">
        <f t="shared" si="0"/>
        <v>10</v>
      </c>
      <c r="F34" s="35">
        <v>10</v>
      </c>
      <c r="G34" s="35">
        <v>10</v>
      </c>
      <c r="H34" s="35">
        <v>10</v>
      </c>
      <c r="I34" s="35">
        <v>9</v>
      </c>
      <c r="J34" s="35">
        <v>9</v>
      </c>
      <c r="K34" s="35">
        <v>9</v>
      </c>
      <c r="L34" s="35">
        <v>9</v>
      </c>
      <c r="M34" s="35">
        <v>9</v>
      </c>
      <c r="N34" s="35">
        <v>8</v>
      </c>
    </row>
    <row r="35" spans="1:14" ht="15" customHeight="1" x14ac:dyDescent="0.2">
      <c r="A35" s="37" t="s">
        <v>35</v>
      </c>
      <c r="B35" s="38">
        <v>9</v>
      </c>
      <c r="C35" s="38"/>
      <c r="D35" s="38"/>
      <c r="E35" s="38">
        <f t="shared" si="0"/>
        <v>9</v>
      </c>
      <c r="F35" s="35">
        <v>9</v>
      </c>
      <c r="G35" s="35">
        <v>8</v>
      </c>
      <c r="H35" s="35">
        <v>8</v>
      </c>
      <c r="I35" s="35">
        <v>15</v>
      </c>
      <c r="J35" s="35">
        <v>15</v>
      </c>
      <c r="K35" s="35">
        <v>15</v>
      </c>
      <c r="L35" s="35">
        <v>20</v>
      </c>
      <c r="M35" s="35">
        <v>22</v>
      </c>
      <c r="N35" s="35">
        <v>37</v>
      </c>
    </row>
    <row r="36" spans="1:14" ht="15" customHeight="1" x14ac:dyDescent="0.2">
      <c r="A36" s="37" t="s">
        <v>16</v>
      </c>
      <c r="B36" s="38">
        <v>2</v>
      </c>
      <c r="C36" s="38">
        <v>7</v>
      </c>
      <c r="D36" s="38"/>
      <c r="E36" s="38">
        <f t="shared" si="0"/>
        <v>9</v>
      </c>
      <c r="F36" s="35">
        <v>6</v>
      </c>
      <c r="G36" s="35">
        <v>7</v>
      </c>
      <c r="H36" s="35">
        <v>8</v>
      </c>
      <c r="I36" s="35">
        <v>8</v>
      </c>
      <c r="J36" s="35">
        <v>9</v>
      </c>
      <c r="K36" s="35">
        <v>9</v>
      </c>
      <c r="L36" s="35">
        <v>10</v>
      </c>
      <c r="M36" s="35">
        <v>9</v>
      </c>
      <c r="N36" s="35">
        <v>7</v>
      </c>
    </row>
    <row r="37" spans="1:14" ht="15" customHeight="1" x14ac:dyDescent="0.2">
      <c r="A37" s="37" t="s">
        <v>39</v>
      </c>
      <c r="B37" s="38">
        <v>8</v>
      </c>
      <c r="C37" s="38"/>
      <c r="D37" s="38">
        <v>1</v>
      </c>
      <c r="E37" s="38">
        <f t="shared" ref="E37:E68" si="1">B37+C37+D37</f>
        <v>9</v>
      </c>
      <c r="F37" s="35">
        <v>8</v>
      </c>
      <c r="G37" s="35">
        <v>9</v>
      </c>
      <c r="H37" s="35">
        <v>6</v>
      </c>
      <c r="I37" s="35">
        <v>8</v>
      </c>
      <c r="J37" s="35">
        <v>7</v>
      </c>
      <c r="K37" s="35">
        <v>5</v>
      </c>
      <c r="L37" s="35">
        <v>4</v>
      </c>
      <c r="M37" s="35">
        <v>3</v>
      </c>
      <c r="N37" s="35">
        <v>6</v>
      </c>
    </row>
    <row r="38" spans="1:14" ht="15" customHeight="1" x14ac:dyDescent="0.2">
      <c r="A38" s="37" t="s">
        <v>38</v>
      </c>
      <c r="B38" s="38">
        <v>5</v>
      </c>
      <c r="C38" s="38">
        <v>3</v>
      </c>
      <c r="D38" s="38"/>
      <c r="E38" s="38">
        <f t="shared" si="1"/>
        <v>8</v>
      </c>
      <c r="F38" s="35">
        <v>8</v>
      </c>
      <c r="G38" s="35">
        <v>9</v>
      </c>
      <c r="H38" s="35">
        <v>9</v>
      </c>
      <c r="I38" s="35">
        <v>9</v>
      </c>
      <c r="J38" s="35">
        <v>9</v>
      </c>
      <c r="K38" s="35">
        <v>10</v>
      </c>
      <c r="L38" s="35">
        <v>12</v>
      </c>
      <c r="M38" s="35">
        <v>11</v>
      </c>
      <c r="N38" s="35">
        <v>9</v>
      </c>
    </row>
    <row r="39" spans="1:14" ht="15" customHeight="1" x14ac:dyDescent="0.2">
      <c r="A39" s="37" t="s">
        <v>32</v>
      </c>
      <c r="B39" s="38">
        <v>7</v>
      </c>
      <c r="C39" s="38">
        <v>1</v>
      </c>
      <c r="D39" s="38"/>
      <c r="E39" s="38">
        <f t="shared" si="1"/>
        <v>8</v>
      </c>
      <c r="F39" s="35">
        <v>7</v>
      </c>
      <c r="G39" s="35">
        <v>7</v>
      </c>
      <c r="H39" s="35">
        <v>7</v>
      </c>
      <c r="I39" s="35">
        <v>9</v>
      </c>
      <c r="J39" s="35">
        <v>12</v>
      </c>
      <c r="K39" s="35">
        <v>11</v>
      </c>
      <c r="L39" s="35">
        <v>12</v>
      </c>
      <c r="M39" s="35">
        <v>13</v>
      </c>
      <c r="N39" s="35">
        <v>13</v>
      </c>
    </row>
    <row r="40" spans="1:14" ht="15" customHeight="1" x14ac:dyDescent="0.2">
      <c r="A40" s="37" t="s">
        <v>25</v>
      </c>
      <c r="B40" s="38">
        <v>3</v>
      </c>
      <c r="C40" s="38">
        <v>4</v>
      </c>
      <c r="D40" s="38">
        <v>1</v>
      </c>
      <c r="E40" s="38">
        <f t="shared" si="1"/>
        <v>8</v>
      </c>
      <c r="F40" s="35">
        <v>5</v>
      </c>
      <c r="G40" s="35">
        <v>6</v>
      </c>
      <c r="H40" s="35">
        <v>5</v>
      </c>
      <c r="I40" s="35">
        <v>5</v>
      </c>
      <c r="J40" s="35">
        <v>4</v>
      </c>
      <c r="K40" s="35">
        <v>4</v>
      </c>
      <c r="L40" s="35">
        <v>4</v>
      </c>
      <c r="M40" s="35">
        <v>3</v>
      </c>
      <c r="N40" s="35">
        <v>4</v>
      </c>
    </row>
    <row r="41" spans="1:14" ht="15" customHeight="1" x14ac:dyDescent="0.2">
      <c r="A41" s="37" t="s">
        <v>50</v>
      </c>
      <c r="B41" s="38">
        <v>6</v>
      </c>
      <c r="C41" s="38">
        <v>1</v>
      </c>
      <c r="D41" s="38"/>
      <c r="E41" s="38">
        <f t="shared" si="1"/>
        <v>7</v>
      </c>
      <c r="F41" s="35">
        <v>5</v>
      </c>
      <c r="G41" s="35">
        <v>2</v>
      </c>
      <c r="H41" s="35">
        <v>0</v>
      </c>
      <c r="I41" s="35">
        <v>2</v>
      </c>
      <c r="J41" s="35">
        <v>5</v>
      </c>
      <c r="K41" s="35">
        <v>7</v>
      </c>
      <c r="L41" s="35">
        <v>5</v>
      </c>
      <c r="M41" s="35">
        <v>5</v>
      </c>
      <c r="N41" s="35">
        <v>36</v>
      </c>
    </row>
    <row r="42" spans="1:14" ht="15" customHeight="1" x14ac:dyDescent="0.2">
      <c r="A42" s="37" t="s">
        <v>15</v>
      </c>
      <c r="B42" s="38">
        <v>3</v>
      </c>
      <c r="C42" s="38">
        <v>3</v>
      </c>
      <c r="D42" s="38">
        <v>1</v>
      </c>
      <c r="E42" s="38">
        <f t="shared" si="1"/>
        <v>7</v>
      </c>
      <c r="F42" s="35">
        <v>16</v>
      </c>
      <c r="G42" s="35">
        <v>23</v>
      </c>
      <c r="H42" s="35">
        <v>14</v>
      </c>
      <c r="I42" s="35">
        <v>13</v>
      </c>
      <c r="J42" s="35">
        <v>14</v>
      </c>
      <c r="K42" s="35">
        <v>15</v>
      </c>
      <c r="L42" s="35">
        <v>16</v>
      </c>
      <c r="M42" s="35">
        <v>16</v>
      </c>
      <c r="N42" s="35">
        <v>16</v>
      </c>
    </row>
    <row r="43" spans="1:14" ht="15" customHeight="1" x14ac:dyDescent="0.2">
      <c r="A43" s="37" t="s">
        <v>30</v>
      </c>
      <c r="B43" s="38">
        <v>4</v>
      </c>
      <c r="C43" s="38">
        <v>1</v>
      </c>
      <c r="D43" s="38">
        <v>1</v>
      </c>
      <c r="E43" s="38">
        <f t="shared" si="1"/>
        <v>6</v>
      </c>
      <c r="F43" s="35">
        <v>7</v>
      </c>
      <c r="G43" s="35">
        <v>4</v>
      </c>
      <c r="H43" s="35">
        <v>4</v>
      </c>
      <c r="I43" s="35">
        <v>3</v>
      </c>
      <c r="J43" s="35">
        <v>2</v>
      </c>
      <c r="K43" s="35">
        <v>4</v>
      </c>
      <c r="L43" s="35">
        <v>2</v>
      </c>
      <c r="M43" s="35">
        <v>3</v>
      </c>
      <c r="N43" s="35">
        <v>1</v>
      </c>
    </row>
    <row r="44" spans="1:14" ht="15" customHeight="1" x14ac:dyDescent="0.2">
      <c r="A44" s="37" t="s">
        <v>57</v>
      </c>
      <c r="B44" s="38">
        <v>2</v>
      </c>
      <c r="C44" s="38">
        <v>1</v>
      </c>
      <c r="D44" s="38">
        <v>3</v>
      </c>
      <c r="E44" s="38">
        <f t="shared" si="1"/>
        <v>6</v>
      </c>
      <c r="F44" s="35">
        <v>6</v>
      </c>
      <c r="G44" s="35">
        <v>5</v>
      </c>
      <c r="H44" s="35">
        <v>5</v>
      </c>
      <c r="I44" s="35">
        <v>6</v>
      </c>
      <c r="J44" s="35">
        <v>5</v>
      </c>
      <c r="K44" s="35">
        <v>4</v>
      </c>
      <c r="L44" s="35">
        <v>2</v>
      </c>
      <c r="M44" s="35">
        <v>1</v>
      </c>
      <c r="N44" s="35">
        <v>1</v>
      </c>
    </row>
    <row r="45" spans="1:14" ht="15" customHeight="1" x14ac:dyDescent="0.2">
      <c r="A45" s="37" t="s">
        <v>92</v>
      </c>
      <c r="B45" s="38">
        <v>3</v>
      </c>
      <c r="C45" s="38">
        <v>2</v>
      </c>
      <c r="D45" s="38">
        <v>1</v>
      </c>
      <c r="E45" s="38">
        <f t="shared" si="1"/>
        <v>6</v>
      </c>
      <c r="F45" s="35">
        <v>6</v>
      </c>
      <c r="G45" s="35">
        <v>6</v>
      </c>
      <c r="H45" s="35">
        <v>3</v>
      </c>
      <c r="I45" s="35">
        <v>3</v>
      </c>
      <c r="J45" s="35">
        <v>2</v>
      </c>
      <c r="K45" s="35">
        <v>2</v>
      </c>
      <c r="L45" s="35">
        <v>2</v>
      </c>
      <c r="M45" s="35"/>
      <c r="N45" s="35"/>
    </row>
    <row r="46" spans="1:14" ht="15" customHeight="1" x14ac:dyDescent="0.2">
      <c r="A46" s="37" t="s">
        <v>103</v>
      </c>
      <c r="B46" s="38">
        <v>1</v>
      </c>
      <c r="C46" s="38">
        <v>2</v>
      </c>
      <c r="D46" s="38">
        <v>3</v>
      </c>
      <c r="E46" s="38">
        <f t="shared" si="1"/>
        <v>6</v>
      </c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15" customHeight="1" x14ac:dyDescent="0.2">
      <c r="A47" s="37" t="s">
        <v>110</v>
      </c>
      <c r="B47" s="38"/>
      <c r="C47" s="38">
        <v>6</v>
      </c>
      <c r="D47" s="38"/>
      <c r="E47" s="38">
        <f t="shared" si="1"/>
        <v>6</v>
      </c>
      <c r="F47" s="35">
        <v>5</v>
      </c>
      <c r="G47" s="35">
        <v>6</v>
      </c>
      <c r="H47" s="35">
        <v>5</v>
      </c>
      <c r="I47" s="35">
        <v>5</v>
      </c>
      <c r="J47" s="35">
        <v>5</v>
      </c>
      <c r="K47" s="35">
        <v>5</v>
      </c>
      <c r="L47" s="35">
        <v>5</v>
      </c>
      <c r="M47" s="35">
        <v>6</v>
      </c>
      <c r="N47" s="35">
        <v>7</v>
      </c>
    </row>
    <row r="48" spans="1:14" ht="15" customHeight="1" x14ac:dyDescent="0.2">
      <c r="A48" s="37" t="s">
        <v>33</v>
      </c>
      <c r="B48" s="38">
        <v>3</v>
      </c>
      <c r="C48" s="38">
        <v>2</v>
      </c>
      <c r="D48" s="38"/>
      <c r="E48" s="38">
        <f t="shared" si="1"/>
        <v>5</v>
      </c>
      <c r="F48" s="35">
        <v>4</v>
      </c>
      <c r="G48" s="35">
        <v>4</v>
      </c>
      <c r="H48" s="35">
        <v>2</v>
      </c>
      <c r="I48" s="35">
        <v>2</v>
      </c>
      <c r="J48" s="35">
        <v>3</v>
      </c>
      <c r="K48" s="35">
        <v>3</v>
      </c>
      <c r="L48" s="35">
        <v>3</v>
      </c>
      <c r="M48" s="35">
        <v>4</v>
      </c>
      <c r="N48" s="35">
        <v>2</v>
      </c>
    </row>
    <row r="49" spans="1:14" ht="15" customHeight="1" x14ac:dyDescent="0.2">
      <c r="A49" s="37" t="s">
        <v>45</v>
      </c>
      <c r="B49" s="38">
        <v>4</v>
      </c>
      <c r="C49" s="38">
        <v>1</v>
      </c>
      <c r="D49" s="38"/>
      <c r="E49" s="38">
        <f t="shared" si="1"/>
        <v>5</v>
      </c>
      <c r="F49" s="35">
        <v>4</v>
      </c>
      <c r="G49" s="40">
        <v>1</v>
      </c>
      <c r="H49" s="40">
        <v>1</v>
      </c>
      <c r="I49" s="40">
        <v>2</v>
      </c>
      <c r="J49" s="40">
        <v>2</v>
      </c>
      <c r="K49" s="40">
        <v>1</v>
      </c>
      <c r="L49" s="40">
        <v>1</v>
      </c>
      <c r="M49" s="40">
        <v>0</v>
      </c>
      <c r="N49" s="40">
        <v>2</v>
      </c>
    </row>
    <row r="50" spans="1:14" ht="15" customHeight="1" x14ac:dyDescent="0.2">
      <c r="A50" s="40" t="s">
        <v>59</v>
      </c>
      <c r="B50" s="39">
        <v>2</v>
      </c>
      <c r="C50" s="39">
        <v>1</v>
      </c>
      <c r="D50" s="39">
        <v>2</v>
      </c>
      <c r="E50" s="38">
        <f t="shared" si="1"/>
        <v>5</v>
      </c>
      <c r="F50" s="35">
        <v>5</v>
      </c>
      <c r="G50" s="35">
        <v>5</v>
      </c>
      <c r="H50" s="35">
        <v>5</v>
      </c>
      <c r="I50" s="35">
        <v>4</v>
      </c>
      <c r="J50" s="35">
        <v>4</v>
      </c>
      <c r="K50" s="35">
        <v>4</v>
      </c>
      <c r="L50" s="35">
        <v>2</v>
      </c>
      <c r="M50" s="35">
        <v>2</v>
      </c>
      <c r="N50" s="35">
        <v>4</v>
      </c>
    </row>
    <row r="51" spans="1:14" ht="15" customHeight="1" x14ac:dyDescent="0.2">
      <c r="A51" s="37" t="s">
        <v>41</v>
      </c>
      <c r="B51" s="38">
        <v>3</v>
      </c>
      <c r="C51" s="38">
        <v>1</v>
      </c>
      <c r="D51" s="38"/>
      <c r="E51" s="38">
        <f t="shared" si="1"/>
        <v>4</v>
      </c>
      <c r="F51" s="35">
        <v>4</v>
      </c>
      <c r="G51" s="35">
        <v>3</v>
      </c>
      <c r="H51" s="35">
        <v>3</v>
      </c>
      <c r="I51" s="35">
        <v>4</v>
      </c>
      <c r="J51" s="35">
        <v>4</v>
      </c>
      <c r="K51" s="35">
        <v>3</v>
      </c>
      <c r="L51" s="35">
        <v>4</v>
      </c>
      <c r="M51" s="35">
        <v>4</v>
      </c>
      <c r="N51" s="35">
        <v>6</v>
      </c>
    </row>
    <row r="52" spans="1:14" ht="15" customHeight="1" x14ac:dyDescent="0.2">
      <c r="A52" s="37" t="s">
        <v>40</v>
      </c>
      <c r="B52" s="38">
        <v>2</v>
      </c>
      <c r="C52" s="38">
        <v>2</v>
      </c>
      <c r="D52" s="38"/>
      <c r="E52" s="38">
        <f t="shared" si="1"/>
        <v>4</v>
      </c>
      <c r="F52" s="35">
        <v>4</v>
      </c>
      <c r="G52" s="35">
        <v>4</v>
      </c>
      <c r="H52" s="35">
        <v>4</v>
      </c>
      <c r="I52" s="35">
        <v>4</v>
      </c>
      <c r="J52" s="35">
        <v>4</v>
      </c>
      <c r="K52" s="35">
        <v>8</v>
      </c>
      <c r="L52" s="35">
        <v>3</v>
      </c>
      <c r="M52" s="35">
        <v>3</v>
      </c>
      <c r="N52" s="35">
        <v>4</v>
      </c>
    </row>
    <row r="53" spans="1:14" ht="15" customHeight="1" x14ac:dyDescent="0.2">
      <c r="A53" s="37" t="s">
        <v>49</v>
      </c>
      <c r="B53" s="38">
        <v>2</v>
      </c>
      <c r="C53" s="38">
        <v>2</v>
      </c>
      <c r="D53" s="38"/>
      <c r="E53" s="38">
        <f t="shared" si="1"/>
        <v>4</v>
      </c>
      <c r="F53" s="35">
        <v>4</v>
      </c>
      <c r="G53" s="35">
        <v>7</v>
      </c>
      <c r="H53" s="35">
        <v>7</v>
      </c>
      <c r="I53" s="35">
        <v>7</v>
      </c>
      <c r="J53" s="35">
        <v>7</v>
      </c>
      <c r="K53" s="35">
        <v>4</v>
      </c>
      <c r="L53" s="35">
        <v>4</v>
      </c>
      <c r="M53" s="35">
        <v>4</v>
      </c>
      <c r="N53" s="35">
        <v>4</v>
      </c>
    </row>
    <row r="54" spans="1:14" ht="15" customHeight="1" x14ac:dyDescent="0.2">
      <c r="A54" s="37" t="s">
        <v>44</v>
      </c>
      <c r="B54" s="38">
        <v>4</v>
      </c>
      <c r="C54" s="38"/>
      <c r="D54" s="38"/>
      <c r="E54" s="38">
        <f t="shared" si="1"/>
        <v>4</v>
      </c>
      <c r="F54" s="35">
        <v>4</v>
      </c>
      <c r="G54" s="35">
        <v>4</v>
      </c>
      <c r="H54" s="35">
        <v>4</v>
      </c>
      <c r="I54" s="35">
        <v>7</v>
      </c>
      <c r="J54" s="35">
        <v>6</v>
      </c>
      <c r="K54" s="35">
        <v>7</v>
      </c>
      <c r="L54" s="35">
        <v>8</v>
      </c>
      <c r="M54" s="35">
        <v>8</v>
      </c>
      <c r="N54" s="35">
        <v>14</v>
      </c>
    </row>
    <row r="55" spans="1:14" ht="15" customHeight="1" x14ac:dyDescent="0.2">
      <c r="A55" s="37" t="s">
        <v>22</v>
      </c>
      <c r="B55" s="38">
        <v>2</v>
      </c>
      <c r="C55" s="38">
        <v>2</v>
      </c>
      <c r="D55" s="38"/>
      <c r="E55" s="38">
        <f t="shared" si="1"/>
        <v>4</v>
      </c>
      <c r="F55" s="35">
        <v>4</v>
      </c>
      <c r="G55" s="35">
        <v>3</v>
      </c>
      <c r="H55" s="35">
        <v>2</v>
      </c>
      <c r="I55" s="35"/>
      <c r="J55" s="35"/>
      <c r="K55" s="35"/>
      <c r="L55" s="35"/>
      <c r="M55" s="35"/>
      <c r="N55" s="35"/>
    </row>
    <row r="56" spans="1:14" ht="15" customHeight="1" x14ac:dyDescent="0.2">
      <c r="A56" s="37" t="s">
        <v>115</v>
      </c>
      <c r="B56" s="38">
        <v>1</v>
      </c>
      <c r="C56" s="38">
        <v>3</v>
      </c>
      <c r="D56" s="38"/>
      <c r="E56" s="38">
        <f t="shared" si="1"/>
        <v>4</v>
      </c>
      <c r="F56" s="35">
        <v>4</v>
      </c>
      <c r="G56" s="35">
        <v>3</v>
      </c>
      <c r="H56" s="35">
        <v>2</v>
      </c>
      <c r="I56" s="35">
        <v>2</v>
      </c>
      <c r="J56" s="35">
        <v>3</v>
      </c>
      <c r="K56" s="35">
        <v>4</v>
      </c>
      <c r="L56" s="35">
        <v>3</v>
      </c>
      <c r="M56" s="35">
        <v>3</v>
      </c>
      <c r="N56" s="35">
        <v>4</v>
      </c>
    </row>
    <row r="57" spans="1:14" ht="15" customHeight="1" x14ac:dyDescent="0.2">
      <c r="A57" s="37" t="s">
        <v>47</v>
      </c>
      <c r="B57" s="38">
        <v>3</v>
      </c>
      <c r="C57" s="38">
        <v>1</v>
      </c>
      <c r="D57" s="38"/>
      <c r="E57" s="38">
        <f t="shared" si="1"/>
        <v>4</v>
      </c>
      <c r="F57" s="35">
        <v>4</v>
      </c>
      <c r="G57" s="35">
        <v>4</v>
      </c>
      <c r="H57" s="35">
        <v>5</v>
      </c>
      <c r="I57" s="35">
        <v>5</v>
      </c>
      <c r="J57" s="35">
        <v>4</v>
      </c>
      <c r="K57" s="35">
        <v>7</v>
      </c>
      <c r="L57" s="35">
        <v>11</v>
      </c>
      <c r="M57" s="35">
        <v>10</v>
      </c>
      <c r="N57" s="35">
        <v>7</v>
      </c>
    </row>
    <row r="58" spans="1:14" ht="15" customHeight="1" x14ac:dyDescent="0.2">
      <c r="A58" s="37" t="s">
        <v>37</v>
      </c>
      <c r="B58" s="38">
        <v>3</v>
      </c>
      <c r="C58" s="38">
        <v>1</v>
      </c>
      <c r="D58" s="38"/>
      <c r="E58" s="38">
        <f t="shared" si="1"/>
        <v>4</v>
      </c>
      <c r="F58" s="35">
        <v>1</v>
      </c>
      <c r="G58" s="35">
        <v>1</v>
      </c>
      <c r="H58" s="35">
        <v>1</v>
      </c>
      <c r="I58" s="35">
        <v>1</v>
      </c>
      <c r="J58" s="35">
        <v>1</v>
      </c>
      <c r="K58" s="35">
        <v>1</v>
      </c>
      <c r="L58" s="35"/>
      <c r="M58" s="35"/>
      <c r="N58" s="35"/>
    </row>
    <row r="59" spans="1:14" ht="15" customHeight="1" x14ac:dyDescent="0.2">
      <c r="A59" s="37" t="s">
        <v>132</v>
      </c>
      <c r="B59" s="38">
        <v>1</v>
      </c>
      <c r="C59" s="38">
        <v>1</v>
      </c>
      <c r="D59" s="38">
        <v>2</v>
      </c>
      <c r="E59" s="38">
        <f t="shared" si="1"/>
        <v>4</v>
      </c>
      <c r="F59" s="35"/>
      <c r="G59" s="35"/>
      <c r="H59" s="35"/>
      <c r="I59" s="35"/>
      <c r="J59" s="35"/>
      <c r="K59" s="35"/>
      <c r="L59" s="35"/>
      <c r="M59" s="35"/>
      <c r="N59" s="35"/>
    </row>
    <row r="60" spans="1:14" ht="15" customHeight="1" x14ac:dyDescent="0.2">
      <c r="A60" s="37" t="s">
        <v>130</v>
      </c>
      <c r="B60" s="38">
        <v>1</v>
      </c>
      <c r="C60" s="38">
        <v>1</v>
      </c>
      <c r="D60" s="38">
        <v>2</v>
      </c>
      <c r="E60" s="38">
        <f t="shared" si="1"/>
        <v>4</v>
      </c>
      <c r="F60" s="35">
        <v>3</v>
      </c>
      <c r="G60" s="40">
        <v>2</v>
      </c>
      <c r="H60" s="40">
        <v>2</v>
      </c>
      <c r="I60" s="40">
        <v>2</v>
      </c>
      <c r="J60" s="40">
        <v>2</v>
      </c>
      <c r="K60" s="40"/>
      <c r="L60" s="40">
        <v>1</v>
      </c>
      <c r="M60" s="40">
        <v>1</v>
      </c>
      <c r="N60" s="40">
        <v>2</v>
      </c>
    </row>
    <row r="61" spans="1:14" ht="15" customHeight="1" x14ac:dyDescent="0.2">
      <c r="A61" s="83" t="s">
        <v>55</v>
      </c>
      <c r="B61" s="48">
        <v>2</v>
      </c>
      <c r="C61" s="48"/>
      <c r="D61" s="48">
        <v>1</v>
      </c>
      <c r="E61" s="38">
        <f t="shared" si="1"/>
        <v>3</v>
      </c>
      <c r="F61" s="35">
        <v>3</v>
      </c>
      <c r="G61" s="35">
        <v>3</v>
      </c>
      <c r="H61" s="35">
        <v>2</v>
      </c>
      <c r="I61" s="35">
        <v>2</v>
      </c>
      <c r="J61" s="35">
        <v>2</v>
      </c>
      <c r="K61" s="35">
        <v>2</v>
      </c>
      <c r="L61" s="35">
        <v>3</v>
      </c>
      <c r="M61" s="35">
        <v>3</v>
      </c>
      <c r="N61" s="35">
        <v>3</v>
      </c>
    </row>
    <row r="62" spans="1:14" ht="15" customHeight="1" x14ac:dyDescent="0.2">
      <c r="A62" s="37" t="s">
        <v>52</v>
      </c>
      <c r="B62" s="38">
        <v>3</v>
      </c>
      <c r="C62" s="38"/>
      <c r="D62" s="38"/>
      <c r="E62" s="38">
        <f t="shared" si="1"/>
        <v>3</v>
      </c>
      <c r="F62" s="35">
        <v>3</v>
      </c>
      <c r="G62" s="35">
        <v>3</v>
      </c>
      <c r="H62" s="35">
        <v>3</v>
      </c>
      <c r="I62" s="35">
        <v>3</v>
      </c>
      <c r="J62" s="35">
        <v>3</v>
      </c>
      <c r="K62" s="35">
        <v>3</v>
      </c>
      <c r="L62" s="35">
        <v>3</v>
      </c>
      <c r="M62" s="35">
        <v>3</v>
      </c>
      <c r="N62" s="35">
        <v>5</v>
      </c>
    </row>
    <row r="63" spans="1:14" ht="15" customHeight="1" x14ac:dyDescent="0.2">
      <c r="A63" s="37" t="s">
        <v>120</v>
      </c>
      <c r="B63" s="38">
        <v>2</v>
      </c>
      <c r="C63" s="38"/>
      <c r="D63" s="38">
        <v>1</v>
      </c>
      <c r="E63" s="38">
        <f t="shared" si="1"/>
        <v>3</v>
      </c>
      <c r="F63" s="35">
        <v>3</v>
      </c>
      <c r="G63" s="35">
        <v>3</v>
      </c>
      <c r="H63" s="35">
        <v>2</v>
      </c>
      <c r="I63" s="35">
        <v>2</v>
      </c>
      <c r="J63" s="35">
        <v>1</v>
      </c>
      <c r="K63" s="35">
        <v>2</v>
      </c>
      <c r="L63" s="35">
        <v>2</v>
      </c>
      <c r="M63" s="35">
        <v>2</v>
      </c>
      <c r="N63" s="35">
        <v>1</v>
      </c>
    </row>
    <row r="64" spans="1:14" ht="15" customHeight="1" x14ac:dyDescent="0.2">
      <c r="A64" s="37" t="s">
        <v>94</v>
      </c>
      <c r="B64" s="38">
        <v>3</v>
      </c>
      <c r="C64" s="38"/>
      <c r="D64" s="38"/>
      <c r="E64" s="38">
        <f t="shared" si="1"/>
        <v>3</v>
      </c>
      <c r="F64" s="35">
        <v>2</v>
      </c>
      <c r="G64" s="35">
        <v>4</v>
      </c>
      <c r="H64" s="35">
        <v>3</v>
      </c>
      <c r="I64" s="35">
        <v>4</v>
      </c>
      <c r="J64" s="35">
        <v>3</v>
      </c>
      <c r="K64" s="35">
        <v>1</v>
      </c>
      <c r="L64" s="35">
        <v>0</v>
      </c>
      <c r="M64" s="35">
        <v>1</v>
      </c>
      <c r="N64" s="35">
        <v>2</v>
      </c>
    </row>
    <row r="65" spans="1:14" ht="15" customHeight="1" x14ac:dyDescent="0.2">
      <c r="A65" s="37" t="s">
        <v>62</v>
      </c>
      <c r="B65" s="38"/>
      <c r="C65" s="38">
        <v>2</v>
      </c>
      <c r="D65" s="38">
        <v>1</v>
      </c>
      <c r="E65" s="38">
        <f t="shared" si="1"/>
        <v>3</v>
      </c>
      <c r="F65" s="35">
        <v>2</v>
      </c>
      <c r="G65" s="35">
        <v>1</v>
      </c>
      <c r="H65" s="35">
        <v>3</v>
      </c>
      <c r="I65" s="35">
        <v>4</v>
      </c>
      <c r="J65" s="35">
        <v>2</v>
      </c>
      <c r="K65" s="35">
        <v>2</v>
      </c>
      <c r="L65" s="35">
        <v>3</v>
      </c>
      <c r="M65" s="35">
        <v>2</v>
      </c>
      <c r="N65" s="35">
        <v>1</v>
      </c>
    </row>
    <row r="66" spans="1:14" ht="15" customHeight="1" x14ac:dyDescent="0.2">
      <c r="A66" s="37" t="s">
        <v>97</v>
      </c>
      <c r="B66" s="38">
        <v>2</v>
      </c>
      <c r="C66" s="38">
        <v>1</v>
      </c>
      <c r="D66" s="38"/>
      <c r="E66" s="38">
        <f t="shared" si="1"/>
        <v>3</v>
      </c>
      <c r="F66" s="35">
        <v>2</v>
      </c>
      <c r="G66" s="35">
        <v>2</v>
      </c>
      <c r="H66" s="35">
        <v>3</v>
      </c>
      <c r="I66" s="35">
        <v>7</v>
      </c>
      <c r="J66" s="35">
        <v>8</v>
      </c>
      <c r="K66" s="35">
        <v>7</v>
      </c>
      <c r="L66" s="35">
        <v>7</v>
      </c>
      <c r="M66" s="35">
        <v>8</v>
      </c>
      <c r="N66" s="35">
        <v>4</v>
      </c>
    </row>
    <row r="67" spans="1:14" ht="15" customHeight="1" x14ac:dyDescent="0.2">
      <c r="A67" s="37" t="s">
        <v>48</v>
      </c>
      <c r="B67" s="38">
        <v>2</v>
      </c>
      <c r="C67" s="38"/>
      <c r="D67" s="38"/>
      <c r="E67" s="38">
        <f t="shared" si="1"/>
        <v>2</v>
      </c>
      <c r="F67" s="35">
        <v>2</v>
      </c>
      <c r="G67" s="35">
        <v>2</v>
      </c>
      <c r="H67" s="35">
        <v>2</v>
      </c>
      <c r="I67" s="35">
        <v>2</v>
      </c>
      <c r="J67" s="35">
        <v>2</v>
      </c>
      <c r="K67" s="35">
        <v>2</v>
      </c>
      <c r="L67" s="35">
        <v>2</v>
      </c>
      <c r="M67" s="35">
        <v>1</v>
      </c>
      <c r="N67" s="35">
        <v>1</v>
      </c>
    </row>
    <row r="68" spans="1:14" ht="15" customHeight="1" x14ac:dyDescent="0.2">
      <c r="A68" s="37" t="s">
        <v>67</v>
      </c>
      <c r="B68" s="38">
        <v>1</v>
      </c>
      <c r="C68" s="38"/>
      <c r="D68" s="38">
        <v>1</v>
      </c>
      <c r="E68" s="38">
        <f t="shared" si="1"/>
        <v>2</v>
      </c>
      <c r="F68" s="35">
        <v>2</v>
      </c>
      <c r="G68" s="35">
        <v>2</v>
      </c>
      <c r="H68" s="35">
        <v>2</v>
      </c>
      <c r="I68" s="35">
        <v>1</v>
      </c>
      <c r="J68" s="35">
        <v>1</v>
      </c>
      <c r="K68" s="35">
        <v>2</v>
      </c>
      <c r="L68" s="35">
        <v>1</v>
      </c>
      <c r="M68" s="35">
        <v>1</v>
      </c>
      <c r="N68" s="35"/>
    </row>
    <row r="69" spans="1:14" ht="15" customHeight="1" x14ac:dyDescent="0.2">
      <c r="A69" s="37" t="s">
        <v>99</v>
      </c>
      <c r="B69" s="38">
        <v>1</v>
      </c>
      <c r="C69" s="38">
        <v>1</v>
      </c>
      <c r="D69" s="38"/>
      <c r="E69" s="38">
        <f t="shared" ref="E69:E100" si="2">B69+C69+D69</f>
        <v>2</v>
      </c>
      <c r="F69" s="35">
        <v>2</v>
      </c>
      <c r="G69" s="35">
        <v>5</v>
      </c>
      <c r="H69" s="35">
        <v>6</v>
      </c>
      <c r="I69" s="35">
        <v>6</v>
      </c>
      <c r="J69" s="35">
        <v>6</v>
      </c>
      <c r="K69" s="35">
        <v>6</v>
      </c>
      <c r="L69" s="35">
        <v>7</v>
      </c>
      <c r="M69" s="35">
        <v>9</v>
      </c>
      <c r="N69" s="35">
        <v>8</v>
      </c>
    </row>
    <row r="70" spans="1:14" ht="15" customHeight="1" x14ac:dyDescent="0.2">
      <c r="A70" s="37" t="s">
        <v>134</v>
      </c>
      <c r="B70" s="38">
        <v>1</v>
      </c>
      <c r="C70" s="38">
        <v>1</v>
      </c>
      <c r="D70" s="38"/>
      <c r="E70" s="38">
        <f t="shared" si="2"/>
        <v>2</v>
      </c>
      <c r="F70" s="35">
        <v>2</v>
      </c>
      <c r="G70" s="35">
        <v>1</v>
      </c>
      <c r="H70" s="35">
        <v>0</v>
      </c>
      <c r="I70" s="35">
        <v>1</v>
      </c>
      <c r="J70" s="35"/>
      <c r="K70" s="35">
        <v>1</v>
      </c>
      <c r="L70" s="35">
        <v>1</v>
      </c>
      <c r="M70" s="35">
        <v>1</v>
      </c>
      <c r="N70" s="35">
        <v>2</v>
      </c>
    </row>
    <row r="71" spans="1:14" ht="15" customHeight="1" x14ac:dyDescent="0.2">
      <c r="A71" s="37" t="s">
        <v>61</v>
      </c>
      <c r="B71" s="38">
        <v>2</v>
      </c>
      <c r="C71" s="38"/>
      <c r="D71" s="38"/>
      <c r="E71" s="38">
        <f t="shared" si="2"/>
        <v>2</v>
      </c>
      <c r="F71" s="35">
        <v>1</v>
      </c>
      <c r="G71" s="40">
        <v>1</v>
      </c>
      <c r="H71" s="40">
        <v>1</v>
      </c>
      <c r="I71" s="40">
        <v>1</v>
      </c>
      <c r="J71" s="40"/>
      <c r="K71" s="40"/>
      <c r="L71" s="40"/>
      <c r="M71" s="40"/>
      <c r="N71" s="40"/>
    </row>
    <row r="72" spans="1:14" ht="15" customHeight="1" x14ac:dyDescent="0.2">
      <c r="A72" s="40" t="s">
        <v>111</v>
      </c>
      <c r="B72" s="39">
        <v>2</v>
      </c>
      <c r="C72" s="39"/>
      <c r="D72" s="39"/>
      <c r="E72" s="38">
        <f t="shared" si="2"/>
        <v>2</v>
      </c>
      <c r="F72" s="35">
        <v>1</v>
      </c>
      <c r="G72" s="35">
        <v>3</v>
      </c>
      <c r="H72" s="35">
        <v>5</v>
      </c>
      <c r="I72" s="35">
        <v>7</v>
      </c>
      <c r="J72" s="35">
        <v>6</v>
      </c>
      <c r="K72" s="35">
        <v>8</v>
      </c>
      <c r="L72" s="35">
        <v>5</v>
      </c>
      <c r="M72" s="35">
        <v>5</v>
      </c>
      <c r="N72" s="35">
        <v>16</v>
      </c>
    </row>
    <row r="73" spans="1:14" ht="15" customHeight="1" x14ac:dyDescent="0.2">
      <c r="A73" s="37" t="s">
        <v>34</v>
      </c>
      <c r="B73" s="38">
        <v>1</v>
      </c>
      <c r="C73" s="38">
        <v>1</v>
      </c>
      <c r="D73" s="38"/>
      <c r="E73" s="38">
        <f t="shared" si="2"/>
        <v>2</v>
      </c>
      <c r="F73" s="35">
        <v>1</v>
      </c>
      <c r="G73" s="35">
        <v>1</v>
      </c>
      <c r="H73" s="35">
        <v>1</v>
      </c>
      <c r="I73" s="35">
        <v>1</v>
      </c>
      <c r="J73" s="35">
        <v>1</v>
      </c>
      <c r="K73" s="35">
        <v>1</v>
      </c>
      <c r="L73" s="35">
        <v>1</v>
      </c>
      <c r="M73" s="35">
        <v>1</v>
      </c>
      <c r="N73" s="35">
        <v>1</v>
      </c>
    </row>
    <row r="74" spans="1:14" ht="15" customHeight="1" x14ac:dyDescent="0.2">
      <c r="A74" s="37" t="s">
        <v>63</v>
      </c>
      <c r="B74" s="38">
        <v>2</v>
      </c>
      <c r="C74" s="38"/>
      <c r="D74" s="38"/>
      <c r="E74" s="38">
        <f t="shared" si="2"/>
        <v>2</v>
      </c>
      <c r="F74" s="35">
        <v>2</v>
      </c>
      <c r="G74" s="35">
        <v>2</v>
      </c>
      <c r="H74" s="35">
        <v>1</v>
      </c>
      <c r="I74" s="35">
        <v>1</v>
      </c>
      <c r="J74" s="35">
        <v>1</v>
      </c>
      <c r="K74" s="35">
        <v>1</v>
      </c>
      <c r="L74" s="35">
        <v>2</v>
      </c>
      <c r="M74" s="35">
        <v>2</v>
      </c>
      <c r="N74" s="35">
        <v>3</v>
      </c>
    </row>
    <row r="75" spans="1:14" ht="15" customHeight="1" x14ac:dyDescent="0.2">
      <c r="A75" s="37" t="s">
        <v>60</v>
      </c>
      <c r="B75" s="38">
        <v>1</v>
      </c>
      <c r="C75" s="38"/>
      <c r="D75" s="38"/>
      <c r="E75" s="38">
        <f t="shared" si="2"/>
        <v>1</v>
      </c>
      <c r="F75" s="35">
        <v>2</v>
      </c>
      <c r="G75" s="35">
        <v>2</v>
      </c>
      <c r="H75" s="35">
        <v>1</v>
      </c>
      <c r="I75" s="35">
        <v>1</v>
      </c>
      <c r="J75" s="35">
        <v>1</v>
      </c>
      <c r="K75" s="35">
        <v>2</v>
      </c>
      <c r="L75" s="35">
        <v>1</v>
      </c>
      <c r="M75" s="35">
        <v>1</v>
      </c>
      <c r="N75" s="35">
        <v>2</v>
      </c>
    </row>
    <row r="76" spans="1:14" ht="15" customHeight="1" x14ac:dyDescent="0.2">
      <c r="A76" s="37" t="s">
        <v>65</v>
      </c>
      <c r="B76" s="38">
        <v>1</v>
      </c>
      <c r="C76" s="38"/>
      <c r="D76" s="38"/>
      <c r="E76" s="38">
        <f t="shared" si="2"/>
        <v>1</v>
      </c>
      <c r="F76" s="35">
        <v>2</v>
      </c>
      <c r="G76" s="35">
        <v>3</v>
      </c>
      <c r="H76" s="35">
        <v>2</v>
      </c>
      <c r="I76" s="35">
        <v>1</v>
      </c>
      <c r="J76" s="35">
        <v>3</v>
      </c>
      <c r="K76" s="35">
        <v>3</v>
      </c>
      <c r="L76" s="35">
        <v>2</v>
      </c>
      <c r="M76" s="35">
        <v>2</v>
      </c>
      <c r="N76" s="35">
        <v>1</v>
      </c>
    </row>
    <row r="77" spans="1:14" ht="15" customHeight="1" x14ac:dyDescent="0.2">
      <c r="A77" s="37" t="s">
        <v>95</v>
      </c>
      <c r="B77" s="38">
        <v>1</v>
      </c>
      <c r="C77" s="38"/>
      <c r="D77" s="38"/>
      <c r="E77" s="38">
        <f t="shared" si="2"/>
        <v>1</v>
      </c>
      <c r="F77" s="35">
        <v>1</v>
      </c>
      <c r="G77" s="40"/>
      <c r="H77" s="40"/>
      <c r="I77" s="40"/>
      <c r="J77" s="40"/>
      <c r="K77" s="40"/>
      <c r="L77" s="40"/>
      <c r="M77" s="40"/>
      <c r="N77" s="40"/>
    </row>
    <row r="78" spans="1:14" ht="15" customHeight="1" x14ac:dyDescent="0.2">
      <c r="A78" s="40" t="s">
        <v>122</v>
      </c>
      <c r="B78" s="39"/>
      <c r="C78" s="39">
        <v>1</v>
      </c>
      <c r="D78" s="39"/>
      <c r="E78" s="38">
        <f t="shared" si="2"/>
        <v>1</v>
      </c>
      <c r="F78" s="35">
        <v>1</v>
      </c>
      <c r="G78" s="40">
        <v>1</v>
      </c>
      <c r="H78" s="40">
        <v>1</v>
      </c>
      <c r="I78" s="40">
        <v>1</v>
      </c>
      <c r="J78" s="40"/>
      <c r="K78" s="40"/>
      <c r="L78" s="40"/>
      <c r="M78" s="40"/>
      <c r="N78" s="40"/>
    </row>
    <row r="79" spans="1:14" ht="15" customHeight="1" x14ac:dyDescent="0.2">
      <c r="A79" s="40" t="s">
        <v>112</v>
      </c>
      <c r="B79" s="39">
        <v>1</v>
      </c>
      <c r="C79" s="39"/>
      <c r="D79" s="39"/>
      <c r="E79" s="38">
        <f t="shared" si="2"/>
        <v>1</v>
      </c>
      <c r="F79" s="35">
        <v>1</v>
      </c>
      <c r="G79" s="35">
        <v>1</v>
      </c>
      <c r="H79" s="35">
        <v>1</v>
      </c>
      <c r="I79" s="35">
        <v>1</v>
      </c>
      <c r="J79" s="35">
        <v>1</v>
      </c>
      <c r="K79" s="35">
        <v>1</v>
      </c>
      <c r="L79" s="35">
        <v>1</v>
      </c>
      <c r="M79" s="35">
        <v>1</v>
      </c>
      <c r="N79" s="35">
        <v>1</v>
      </c>
    </row>
    <row r="80" spans="1:14" ht="15" customHeight="1" x14ac:dyDescent="0.2">
      <c r="A80" s="37" t="s">
        <v>64</v>
      </c>
      <c r="B80" s="38">
        <v>1</v>
      </c>
      <c r="C80" s="38"/>
      <c r="D80" s="38"/>
      <c r="E80" s="38">
        <f t="shared" si="2"/>
        <v>1</v>
      </c>
      <c r="F80" s="35">
        <v>1</v>
      </c>
      <c r="G80" s="35">
        <v>4</v>
      </c>
      <c r="H80" s="35">
        <v>1</v>
      </c>
      <c r="I80" s="35">
        <v>1</v>
      </c>
      <c r="J80" s="35">
        <v>1</v>
      </c>
      <c r="K80" s="35">
        <v>2</v>
      </c>
      <c r="L80" s="35">
        <v>2</v>
      </c>
      <c r="M80" s="35">
        <v>2</v>
      </c>
      <c r="N80" s="35">
        <v>3</v>
      </c>
    </row>
    <row r="81" spans="1:14" ht="15" customHeight="1" x14ac:dyDescent="0.2">
      <c r="A81" s="37" t="s">
        <v>51</v>
      </c>
      <c r="B81" s="38">
        <v>1</v>
      </c>
      <c r="C81" s="38"/>
      <c r="D81" s="38"/>
      <c r="E81" s="38">
        <f t="shared" si="2"/>
        <v>1</v>
      </c>
      <c r="F81" s="35">
        <v>1</v>
      </c>
      <c r="G81" s="35">
        <v>3</v>
      </c>
      <c r="H81" s="40"/>
      <c r="I81" s="40"/>
      <c r="J81" s="40"/>
      <c r="K81" s="40"/>
      <c r="L81" s="40"/>
      <c r="M81" s="40"/>
      <c r="N81" s="40"/>
    </row>
    <row r="82" spans="1:14" ht="15" customHeight="1" x14ac:dyDescent="0.2">
      <c r="A82" s="37" t="s">
        <v>119</v>
      </c>
      <c r="B82" s="38">
        <v>1</v>
      </c>
      <c r="C82" s="38"/>
      <c r="D82" s="38"/>
      <c r="E82" s="38">
        <f t="shared" si="2"/>
        <v>1</v>
      </c>
      <c r="F82" s="35">
        <v>1</v>
      </c>
      <c r="G82" s="35">
        <v>1</v>
      </c>
      <c r="H82" s="35">
        <v>1</v>
      </c>
      <c r="I82" s="35">
        <v>2</v>
      </c>
      <c r="J82" s="35">
        <v>2</v>
      </c>
      <c r="K82" s="35">
        <v>2</v>
      </c>
      <c r="L82" s="35">
        <v>3</v>
      </c>
      <c r="M82" s="35">
        <v>2</v>
      </c>
      <c r="N82" s="35"/>
    </row>
    <row r="83" spans="1:14" ht="15" customHeight="1" x14ac:dyDescent="0.2">
      <c r="A83" s="37" t="s">
        <v>100</v>
      </c>
      <c r="B83" s="38"/>
      <c r="C83" s="38">
        <v>1</v>
      </c>
      <c r="D83" s="38"/>
      <c r="E83" s="38">
        <f t="shared" si="2"/>
        <v>1</v>
      </c>
      <c r="F83" s="35">
        <v>1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</row>
    <row r="84" spans="1:14" ht="15" customHeight="1" x14ac:dyDescent="0.2">
      <c r="A84" s="37" t="s">
        <v>125</v>
      </c>
      <c r="B84" s="38">
        <v>1</v>
      </c>
      <c r="C84" s="38"/>
      <c r="D84" s="38"/>
      <c r="E84" s="38">
        <f t="shared" si="2"/>
        <v>1</v>
      </c>
      <c r="F84" s="35">
        <v>1</v>
      </c>
      <c r="G84" s="35"/>
      <c r="H84" s="35"/>
      <c r="I84" s="35"/>
      <c r="J84" s="35"/>
      <c r="K84" s="35"/>
      <c r="L84" s="35"/>
      <c r="M84" s="35"/>
      <c r="N84" s="35"/>
    </row>
    <row r="85" spans="1:14" ht="15" customHeight="1" x14ac:dyDescent="0.2">
      <c r="A85" s="37" t="s">
        <v>126</v>
      </c>
      <c r="B85" s="38">
        <v>1</v>
      </c>
      <c r="C85" s="38"/>
      <c r="D85" s="38"/>
      <c r="E85" s="38">
        <f t="shared" si="2"/>
        <v>1</v>
      </c>
      <c r="F85" s="35">
        <v>1</v>
      </c>
      <c r="G85" s="40">
        <v>1</v>
      </c>
      <c r="H85" s="40">
        <v>1</v>
      </c>
      <c r="I85" s="40">
        <v>1</v>
      </c>
      <c r="J85" s="40"/>
      <c r="K85" s="40"/>
      <c r="L85" s="40"/>
      <c r="M85" s="40"/>
      <c r="N85" s="40"/>
    </row>
    <row r="86" spans="1:14" ht="15" customHeight="1" x14ac:dyDescent="0.2">
      <c r="A86" s="40" t="s">
        <v>113</v>
      </c>
      <c r="B86" s="39">
        <v>1</v>
      </c>
      <c r="C86" s="39"/>
      <c r="D86" s="39"/>
      <c r="E86" s="38">
        <f t="shared" si="2"/>
        <v>1</v>
      </c>
      <c r="F86" s="35">
        <v>1</v>
      </c>
      <c r="G86" s="35">
        <v>1</v>
      </c>
      <c r="H86" s="35">
        <v>1</v>
      </c>
      <c r="I86" s="35">
        <v>1</v>
      </c>
      <c r="J86" s="35">
        <v>2</v>
      </c>
      <c r="K86" s="35">
        <v>2</v>
      </c>
      <c r="L86" s="35">
        <v>3</v>
      </c>
      <c r="M86" s="35">
        <v>5</v>
      </c>
      <c r="N86" s="35">
        <v>4</v>
      </c>
    </row>
    <row r="87" spans="1:14" ht="15" customHeight="1" x14ac:dyDescent="0.2">
      <c r="A87" s="37" t="s">
        <v>54</v>
      </c>
      <c r="B87" s="38">
        <v>1</v>
      </c>
      <c r="C87" s="38"/>
      <c r="D87" s="38"/>
      <c r="E87" s="38">
        <f t="shared" si="2"/>
        <v>1</v>
      </c>
      <c r="F87" s="35">
        <v>1</v>
      </c>
      <c r="G87" s="35">
        <v>1</v>
      </c>
      <c r="H87" s="35">
        <v>2</v>
      </c>
      <c r="I87" s="35">
        <v>1</v>
      </c>
      <c r="J87" s="35">
        <v>1</v>
      </c>
      <c r="K87" s="35">
        <v>2</v>
      </c>
      <c r="L87" s="35">
        <v>2</v>
      </c>
      <c r="M87" s="35">
        <v>2</v>
      </c>
      <c r="N87" s="35">
        <v>2</v>
      </c>
    </row>
    <row r="88" spans="1:14" ht="15" customHeight="1" x14ac:dyDescent="0.2">
      <c r="A88" s="37" t="s">
        <v>53</v>
      </c>
      <c r="B88" s="38">
        <v>1</v>
      </c>
      <c r="C88" s="38"/>
      <c r="D88" s="38"/>
      <c r="E88" s="38">
        <f t="shared" si="2"/>
        <v>1</v>
      </c>
      <c r="F88" s="35">
        <v>1</v>
      </c>
      <c r="G88" s="40">
        <v>1</v>
      </c>
      <c r="H88" s="40">
        <v>2</v>
      </c>
      <c r="I88" s="40">
        <v>3</v>
      </c>
      <c r="J88" s="40">
        <v>2</v>
      </c>
      <c r="K88" s="40">
        <v>1</v>
      </c>
      <c r="L88" s="40">
        <v>1</v>
      </c>
      <c r="M88" s="40"/>
      <c r="N88" s="40"/>
    </row>
    <row r="89" spans="1:14" ht="15" customHeight="1" x14ac:dyDescent="0.2">
      <c r="A89" s="40" t="s">
        <v>105</v>
      </c>
      <c r="B89" s="39">
        <v>1</v>
      </c>
      <c r="C89" s="39"/>
      <c r="D89" s="39"/>
      <c r="E89" s="38">
        <f t="shared" si="2"/>
        <v>1</v>
      </c>
      <c r="F89" s="35">
        <v>1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</row>
    <row r="90" spans="1:14" ht="15" customHeight="1" x14ac:dyDescent="0.2">
      <c r="A90" s="37" t="s">
        <v>127</v>
      </c>
      <c r="B90" s="38"/>
      <c r="C90" s="38">
        <v>1</v>
      </c>
      <c r="D90" s="38"/>
      <c r="E90" s="38">
        <f t="shared" si="2"/>
        <v>1</v>
      </c>
      <c r="F90" s="35"/>
      <c r="G90" s="35"/>
      <c r="H90" s="35"/>
      <c r="I90" s="35"/>
      <c r="J90" s="35"/>
      <c r="K90" s="35"/>
      <c r="L90" s="35"/>
      <c r="M90" s="35"/>
      <c r="N90" s="35"/>
    </row>
    <row r="91" spans="1:14" ht="15" customHeight="1" x14ac:dyDescent="0.2">
      <c r="A91" s="37" t="s">
        <v>129</v>
      </c>
      <c r="B91" s="38"/>
      <c r="C91" s="38"/>
      <c r="D91" s="38">
        <v>1</v>
      </c>
      <c r="E91" s="38">
        <f t="shared" si="2"/>
        <v>1</v>
      </c>
      <c r="F91" s="35"/>
      <c r="G91" s="35"/>
      <c r="H91" s="35"/>
      <c r="I91" s="35"/>
      <c r="J91" s="35"/>
      <c r="K91" s="35"/>
      <c r="L91" s="35"/>
      <c r="M91" s="35"/>
      <c r="N91" s="35"/>
    </row>
    <row r="92" spans="1:14" ht="15" customHeight="1" x14ac:dyDescent="0.2">
      <c r="A92" s="37" t="s">
        <v>131</v>
      </c>
      <c r="B92" s="38">
        <v>1</v>
      </c>
      <c r="C92" s="38"/>
      <c r="D92" s="38"/>
      <c r="E92" s="38">
        <f t="shared" si="2"/>
        <v>1</v>
      </c>
      <c r="F92" s="35"/>
      <c r="G92" s="35"/>
      <c r="H92" s="35"/>
      <c r="I92" s="35"/>
      <c r="J92" s="35"/>
      <c r="K92" s="35"/>
      <c r="L92" s="35"/>
      <c r="M92" s="35"/>
      <c r="N92" s="35"/>
    </row>
    <row r="93" spans="1:14" ht="15" customHeight="1" x14ac:dyDescent="0.2">
      <c r="A93" s="37" t="s">
        <v>133</v>
      </c>
      <c r="B93" s="38">
        <v>1</v>
      </c>
      <c r="C93" s="38"/>
      <c r="D93" s="38"/>
      <c r="E93" s="38">
        <f t="shared" si="2"/>
        <v>1</v>
      </c>
      <c r="F93" s="35"/>
      <c r="G93" s="35"/>
      <c r="H93" s="35"/>
      <c r="I93" s="35"/>
      <c r="J93" s="35"/>
      <c r="K93" s="35"/>
      <c r="L93" s="35"/>
      <c r="M93" s="35"/>
      <c r="N93" s="35"/>
    </row>
    <row r="94" spans="1:14" ht="15" customHeight="1" x14ac:dyDescent="0.2">
      <c r="A94" s="37" t="s">
        <v>135</v>
      </c>
      <c r="B94" s="38"/>
      <c r="C94" s="38">
        <v>1</v>
      </c>
      <c r="D94" s="38"/>
      <c r="E94" s="38">
        <f t="shared" si="2"/>
        <v>1</v>
      </c>
      <c r="F94" s="35">
        <v>1</v>
      </c>
      <c r="G94" s="35">
        <v>1</v>
      </c>
      <c r="H94" s="35">
        <v>1</v>
      </c>
      <c r="I94" s="35">
        <v>1</v>
      </c>
      <c r="J94" s="35">
        <v>3</v>
      </c>
      <c r="K94" s="35">
        <v>5</v>
      </c>
      <c r="L94" s="35">
        <v>5</v>
      </c>
      <c r="M94" s="35">
        <v>4</v>
      </c>
      <c r="N94" s="35">
        <v>2</v>
      </c>
    </row>
    <row r="95" spans="1:14" ht="15" customHeight="1" x14ac:dyDescent="0.2">
      <c r="A95" s="37" t="s">
        <v>58</v>
      </c>
      <c r="B95" s="38"/>
      <c r="C95" s="38">
        <v>1</v>
      </c>
      <c r="D95" s="38"/>
      <c r="E95" s="38">
        <f t="shared" si="2"/>
        <v>1</v>
      </c>
      <c r="F95" s="35">
        <v>22</v>
      </c>
      <c r="G95" s="35">
        <v>17</v>
      </c>
      <c r="H95" s="35">
        <v>19</v>
      </c>
      <c r="I95" s="35">
        <v>14</v>
      </c>
      <c r="J95" s="35">
        <v>15</v>
      </c>
      <c r="K95" s="35">
        <v>16</v>
      </c>
      <c r="L95" s="35">
        <v>16</v>
      </c>
      <c r="M95" s="35">
        <v>24</v>
      </c>
      <c r="N95" s="35">
        <v>20</v>
      </c>
    </row>
    <row r="96" spans="1:14" ht="15" customHeight="1" x14ac:dyDescent="0.2">
      <c r="A96" s="41" t="s">
        <v>104</v>
      </c>
      <c r="B96" s="42"/>
      <c r="C96" s="43"/>
      <c r="D96" s="43"/>
      <c r="E96" s="38">
        <f t="shared" si="2"/>
        <v>0</v>
      </c>
      <c r="F96" s="35">
        <v>2</v>
      </c>
      <c r="G96" s="44">
        <v>2</v>
      </c>
      <c r="H96" s="44">
        <v>0</v>
      </c>
      <c r="I96" s="44">
        <v>0</v>
      </c>
      <c r="J96" s="44"/>
      <c r="K96" s="44">
        <v>1</v>
      </c>
      <c r="L96" s="44">
        <v>1</v>
      </c>
      <c r="M96" s="44"/>
      <c r="N96" s="45"/>
    </row>
    <row r="97" spans="1:14" ht="15" customHeight="1" x14ac:dyDescent="0.2">
      <c r="A97" s="37" t="s">
        <v>102</v>
      </c>
      <c r="B97" s="38"/>
      <c r="C97" s="38"/>
      <c r="D97" s="38"/>
      <c r="E97" s="38">
        <f t="shared" si="2"/>
        <v>0</v>
      </c>
      <c r="F97" s="35">
        <v>2</v>
      </c>
      <c r="G97" s="35">
        <v>2</v>
      </c>
      <c r="H97" s="35">
        <v>3</v>
      </c>
      <c r="I97" s="35">
        <v>4</v>
      </c>
      <c r="J97" s="35">
        <v>3</v>
      </c>
      <c r="K97" s="35">
        <v>1</v>
      </c>
      <c r="L97" s="35">
        <v>1</v>
      </c>
      <c r="M97" s="35"/>
      <c r="N97" s="35"/>
    </row>
    <row r="98" spans="1:14" ht="15" customHeight="1" x14ac:dyDescent="0.2">
      <c r="A98" s="40" t="s">
        <v>110</v>
      </c>
      <c r="B98" s="39"/>
      <c r="C98" s="39"/>
      <c r="D98" s="39"/>
      <c r="E98" s="38">
        <f t="shared" si="2"/>
        <v>0</v>
      </c>
      <c r="F98" s="35">
        <v>2</v>
      </c>
      <c r="G98" s="40">
        <v>3</v>
      </c>
      <c r="H98" s="40">
        <v>1</v>
      </c>
      <c r="I98" s="40">
        <v>1</v>
      </c>
      <c r="J98" s="40">
        <v>1</v>
      </c>
      <c r="K98" s="40"/>
      <c r="L98" s="40"/>
      <c r="M98" s="40"/>
      <c r="N98" s="40"/>
    </row>
    <row r="99" spans="1:14" ht="15" customHeight="1" x14ac:dyDescent="0.2">
      <c r="A99" s="37" t="s">
        <v>66</v>
      </c>
      <c r="B99" s="38"/>
      <c r="C99" s="38"/>
      <c r="D99" s="38"/>
      <c r="E99" s="38">
        <f t="shared" si="2"/>
        <v>0</v>
      </c>
      <c r="F99" s="35">
        <v>1</v>
      </c>
      <c r="G99" s="35">
        <v>1</v>
      </c>
      <c r="H99" s="35">
        <v>1</v>
      </c>
      <c r="I99" s="35">
        <v>1</v>
      </c>
      <c r="J99" s="35">
        <v>1</v>
      </c>
      <c r="K99" s="35">
        <v>1</v>
      </c>
      <c r="L99" s="35">
        <v>1</v>
      </c>
      <c r="M99" s="35">
        <v>1</v>
      </c>
      <c r="N99" s="35">
        <v>1</v>
      </c>
    </row>
    <row r="100" spans="1:14" ht="15" customHeight="1" x14ac:dyDescent="0.2">
      <c r="A100" s="37" t="s">
        <v>123</v>
      </c>
      <c r="B100" s="38"/>
      <c r="C100" s="38"/>
      <c r="D100" s="38"/>
      <c r="E100" s="38">
        <f t="shared" si="2"/>
        <v>0</v>
      </c>
      <c r="F100" s="35">
        <v>1</v>
      </c>
      <c r="G100" s="35">
        <v>1</v>
      </c>
      <c r="H100" s="35">
        <v>1</v>
      </c>
      <c r="I100" s="35">
        <v>1</v>
      </c>
      <c r="J100" s="35"/>
      <c r="K100" s="35"/>
      <c r="L100" s="35"/>
      <c r="M100" s="35"/>
      <c r="N100" s="35"/>
    </row>
    <row r="101" spans="1:14" ht="15" customHeight="1" x14ac:dyDescent="0.2">
      <c r="A101" s="37" t="s">
        <v>124</v>
      </c>
      <c r="B101" s="38"/>
      <c r="C101" s="38"/>
      <c r="D101" s="38"/>
      <c r="E101" s="38">
        <f t="shared" ref="E101" si="3">B101+C101+D101</f>
        <v>0</v>
      </c>
      <c r="F101" s="35">
        <v>1</v>
      </c>
      <c r="G101" s="35">
        <v>1</v>
      </c>
      <c r="H101" s="35">
        <v>1</v>
      </c>
      <c r="I101" s="35">
        <v>1</v>
      </c>
      <c r="J101" s="35">
        <v>1</v>
      </c>
      <c r="K101" s="35">
        <v>1</v>
      </c>
      <c r="L101" s="35"/>
      <c r="M101" s="35"/>
      <c r="N101" s="35"/>
    </row>
    <row r="102" spans="1:14" ht="15" customHeight="1" x14ac:dyDescent="0.2">
      <c r="A102" s="46" t="s">
        <v>106</v>
      </c>
      <c r="B102" s="47">
        <f>SUM(B5:B101)</f>
        <v>993</v>
      </c>
      <c r="C102" s="47">
        <f>SUM(C5:C101)</f>
        <v>668</v>
      </c>
      <c r="D102" s="47">
        <f>SUM(D5:D101)</f>
        <v>359</v>
      </c>
      <c r="E102" s="47">
        <f>SUM(E5:E101)</f>
        <v>2020</v>
      </c>
      <c r="F102" s="47">
        <v>1958</v>
      </c>
      <c r="G102" s="47">
        <v>1895</v>
      </c>
      <c r="H102" s="46">
        <v>1842</v>
      </c>
      <c r="I102" s="46">
        <v>1181</v>
      </c>
      <c r="J102" s="46">
        <v>1812</v>
      </c>
      <c r="K102" s="46">
        <v>1852</v>
      </c>
      <c r="L102" s="46">
        <v>1842</v>
      </c>
      <c r="M102" s="46">
        <v>1801</v>
      </c>
      <c r="N102" s="46">
        <v>1606</v>
      </c>
    </row>
  </sheetData>
  <autoFilter ref="A3:N102">
    <filterColumn colId="1" showButton="0"/>
  </autoFilter>
  <sortState ref="A5:E101">
    <sortCondition descending="1" ref="E5:E101"/>
  </sortState>
  <mergeCells count="12">
    <mergeCell ref="J3:J4"/>
    <mergeCell ref="L3:L4"/>
    <mergeCell ref="A1:N2"/>
    <mergeCell ref="B3:C3"/>
    <mergeCell ref="N3:N4"/>
    <mergeCell ref="M3:M4"/>
    <mergeCell ref="K3:K4"/>
    <mergeCell ref="E3:E4"/>
    <mergeCell ref="I3:I4"/>
    <mergeCell ref="H3:H4"/>
    <mergeCell ref="G3:G4"/>
    <mergeCell ref="F3:F4"/>
  </mergeCells>
  <phoneticPr fontId="5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showRowColHeaders="0" zoomScale="191" workbookViewId="0">
      <selection activeCell="K6" sqref="K6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1" spans="2:11" ht="15.95" thickBot="1" x14ac:dyDescent="0.25"/>
    <row r="2" spans="2:11" ht="15" customHeight="1" x14ac:dyDescent="0.25">
      <c r="B2" s="52" t="s">
        <v>80</v>
      </c>
      <c r="C2" s="53"/>
      <c r="D2" s="53"/>
      <c r="E2" s="53"/>
      <c r="F2" s="53"/>
      <c r="G2" s="53"/>
      <c r="H2" s="53"/>
      <c r="I2" s="54"/>
    </row>
    <row r="3" spans="2:11" ht="15.75" thickBot="1" x14ac:dyDescent="0.3">
      <c r="B3" s="55"/>
      <c r="C3" s="56"/>
      <c r="D3" s="56"/>
      <c r="E3" s="56"/>
      <c r="F3" s="56"/>
      <c r="G3" s="56"/>
      <c r="H3" s="56"/>
      <c r="I3" s="57"/>
    </row>
    <row r="4" spans="2:11" x14ac:dyDescent="0.25">
      <c r="B4" s="63" t="s">
        <v>76</v>
      </c>
      <c r="C4" s="64"/>
      <c r="D4" s="64" t="s">
        <v>68</v>
      </c>
      <c r="E4" s="64"/>
      <c r="F4" s="64" t="s">
        <v>79</v>
      </c>
      <c r="G4" s="64"/>
      <c r="H4" s="64" t="s">
        <v>81</v>
      </c>
      <c r="I4" s="59"/>
    </row>
    <row r="5" spans="2:11" x14ac:dyDescent="0.2">
      <c r="B5" s="67" t="s">
        <v>78</v>
      </c>
      <c r="C5" s="80"/>
      <c r="D5" s="71">
        <v>125</v>
      </c>
      <c r="E5" s="71"/>
      <c r="F5" s="71">
        <v>111</v>
      </c>
      <c r="G5" s="71"/>
      <c r="H5" s="71">
        <v>14</v>
      </c>
      <c r="I5" s="82"/>
    </row>
    <row r="6" spans="2:11" x14ac:dyDescent="0.2">
      <c r="B6" s="67" t="s">
        <v>118</v>
      </c>
      <c r="C6" s="80"/>
      <c r="D6" s="71">
        <v>177</v>
      </c>
      <c r="E6" s="71"/>
      <c r="F6" s="71">
        <v>116</v>
      </c>
      <c r="G6" s="71"/>
      <c r="H6" s="71">
        <v>61</v>
      </c>
      <c r="I6" s="82"/>
      <c r="K6" s="15"/>
    </row>
    <row r="7" spans="2:11" x14ac:dyDescent="0.2">
      <c r="B7" s="67" t="s">
        <v>86</v>
      </c>
      <c r="C7" s="80"/>
      <c r="D7" s="71">
        <v>57</v>
      </c>
      <c r="E7" s="71"/>
      <c r="F7" s="71">
        <v>21</v>
      </c>
      <c r="G7" s="71"/>
      <c r="H7" s="71">
        <v>36</v>
      </c>
      <c r="I7" s="82"/>
    </row>
    <row r="8" spans="2:11" ht="15.75" customHeight="1" thickBot="1" x14ac:dyDescent="0.25">
      <c r="B8" s="69" t="s">
        <v>1</v>
      </c>
      <c r="C8" s="81"/>
      <c r="D8" s="73">
        <f>SUM(D5:D7)</f>
        <v>359</v>
      </c>
      <c r="E8" s="73"/>
      <c r="F8" s="73">
        <f>SUM(F5:F7)</f>
        <v>248</v>
      </c>
      <c r="G8" s="73"/>
      <c r="H8" s="73">
        <f>SUM(H5:H7)</f>
        <v>111</v>
      </c>
      <c r="I8" s="74"/>
      <c r="J8" s="15"/>
    </row>
    <row r="10" spans="2:11" ht="15.75" customHeight="1" x14ac:dyDescent="0.2"/>
    <row r="13" spans="2:11" ht="15" customHeight="1" x14ac:dyDescent="0.2"/>
    <row r="15" spans="2:11" ht="15" customHeight="1" x14ac:dyDescent="0.2"/>
    <row r="19" ht="15" customHeight="1" x14ac:dyDescent="0.2"/>
    <row r="20" ht="15.75" customHeight="1" x14ac:dyDescent="0.25"/>
    <row r="21" ht="15" customHeight="1" x14ac:dyDescent="0.25"/>
    <row r="22" ht="15.75" customHeight="1" x14ac:dyDescent="0.25"/>
  </sheetData>
  <mergeCells count="21">
    <mergeCell ref="B2:I3"/>
    <mergeCell ref="H4:I4"/>
    <mergeCell ref="H5:I5"/>
    <mergeCell ref="H6:I6"/>
    <mergeCell ref="B6:C6"/>
    <mergeCell ref="F5:G5"/>
    <mergeCell ref="B4:C4"/>
    <mergeCell ref="D4:E4"/>
    <mergeCell ref="D5:E5"/>
    <mergeCell ref="F6:G6"/>
    <mergeCell ref="H7:I7"/>
    <mergeCell ref="H8:I8"/>
    <mergeCell ref="D6:E6"/>
    <mergeCell ref="F4:G4"/>
    <mergeCell ref="F8:G8"/>
    <mergeCell ref="D8:E8"/>
    <mergeCell ref="B7:C7"/>
    <mergeCell ref="D7:E7"/>
    <mergeCell ref="B5:C5"/>
    <mergeCell ref="F7:G7"/>
    <mergeCell ref="B8:C8"/>
  </mergeCells>
  <phoneticPr fontId="5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showGridLines="0" showRowColHeaders="0" zoomScale="227" workbookViewId="0">
      <selection activeCell="C7" sqref="C7:G7"/>
    </sheetView>
  </sheetViews>
  <sheetFormatPr defaultColWidth="8.85546875"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5" width="6" bestFit="1" customWidth="1"/>
    <col min="6" max="6" width="3.85546875" bestFit="1" customWidth="1"/>
    <col min="7" max="7" width="5.42578125" bestFit="1" customWidth="1"/>
  </cols>
  <sheetData>
    <row r="1" spans="2:7" ht="15.95" thickBot="1" x14ac:dyDescent="0.25"/>
    <row r="2" spans="2:7" ht="15" customHeight="1" x14ac:dyDescent="0.25">
      <c r="B2" s="52" t="s">
        <v>85</v>
      </c>
      <c r="C2" s="53"/>
      <c r="D2" s="53"/>
      <c r="E2" s="53"/>
      <c r="F2" s="53"/>
      <c r="G2" s="54"/>
    </row>
    <row r="3" spans="2:7" ht="15.75" thickBot="1" x14ac:dyDescent="0.3">
      <c r="B3" s="55"/>
      <c r="C3" s="56"/>
      <c r="D3" s="56"/>
      <c r="E3" s="56"/>
      <c r="F3" s="56"/>
      <c r="G3" s="57"/>
    </row>
    <row r="4" spans="2:7" x14ac:dyDescent="0.2">
      <c r="B4" s="4" t="s">
        <v>82</v>
      </c>
      <c r="C4" s="6" t="s">
        <v>83</v>
      </c>
      <c r="D4" s="13" t="s">
        <v>84</v>
      </c>
      <c r="E4" s="6" t="s">
        <v>3</v>
      </c>
      <c r="F4" s="6" t="s">
        <v>4</v>
      </c>
      <c r="G4" s="5" t="s">
        <v>68</v>
      </c>
    </row>
    <row r="5" spans="2:7" x14ac:dyDescent="0.2">
      <c r="B5" s="12">
        <v>1</v>
      </c>
      <c r="C5" s="7">
        <v>694</v>
      </c>
      <c r="D5" s="14">
        <f>C5/$C$14</f>
        <v>0.62748643761301992</v>
      </c>
      <c r="E5" s="7">
        <v>500</v>
      </c>
      <c r="F5" s="7">
        <v>191</v>
      </c>
      <c r="G5" s="8">
        <v>3</v>
      </c>
    </row>
    <row r="6" spans="2:7" x14ac:dyDescent="0.2">
      <c r="B6" s="12">
        <v>2</v>
      </c>
      <c r="C6" s="7">
        <v>140</v>
      </c>
      <c r="D6" s="14">
        <f t="shared" ref="D6:D14" si="0">C6/$C$14</f>
        <v>0.12658227848101267</v>
      </c>
      <c r="E6" s="7">
        <v>139</v>
      </c>
      <c r="F6" s="7">
        <v>117</v>
      </c>
      <c r="G6" s="8">
        <v>24</v>
      </c>
    </row>
    <row r="7" spans="2:7" x14ac:dyDescent="0.2">
      <c r="B7" s="12">
        <v>3</v>
      </c>
      <c r="C7" s="32">
        <f>(E7+F7+G7)/3</f>
        <v>120</v>
      </c>
      <c r="D7" s="33">
        <f t="shared" si="0"/>
        <v>0.10849909584086799</v>
      </c>
      <c r="E7" s="32">
        <v>148</v>
      </c>
      <c r="F7" s="32">
        <v>130</v>
      </c>
      <c r="G7" s="34">
        <v>82</v>
      </c>
    </row>
    <row r="8" spans="2:7" x14ac:dyDescent="0.2">
      <c r="B8" s="12">
        <v>4</v>
      </c>
      <c r="C8" s="7">
        <f>(E8+F8+G8)/4</f>
        <v>98</v>
      </c>
      <c r="D8" s="14">
        <f t="shared" si="0"/>
        <v>8.8607594936708861E-2</v>
      </c>
      <c r="E8" s="7">
        <v>124</v>
      </c>
      <c r="F8" s="7">
        <v>133</v>
      </c>
      <c r="G8" s="8">
        <v>135</v>
      </c>
    </row>
    <row r="9" spans="2:7" x14ac:dyDescent="0.2">
      <c r="B9" s="12">
        <v>5</v>
      </c>
      <c r="C9" s="7">
        <f>(E9+F9+G9)/5</f>
        <v>41</v>
      </c>
      <c r="D9" s="14">
        <f t="shared" si="0"/>
        <v>3.7070524412296565E-2</v>
      </c>
      <c r="E9" s="7">
        <v>61</v>
      </c>
      <c r="F9" s="7">
        <v>59</v>
      </c>
      <c r="G9" s="8">
        <v>85</v>
      </c>
    </row>
    <row r="10" spans="2:7" x14ac:dyDescent="0.2">
      <c r="B10" s="12">
        <v>6</v>
      </c>
      <c r="C10" s="7">
        <f>(E10+F10+G10)/6</f>
        <v>9</v>
      </c>
      <c r="D10" s="14">
        <f t="shared" si="0"/>
        <v>8.1374321880651E-3</v>
      </c>
      <c r="E10" s="7">
        <v>14</v>
      </c>
      <c r="F10" s="7">
        <v>17</v>
      </c>
      <c r="G10" s="8">
        <v>23</v>
      </c>
    </row>
    <row r="11" spans="2:7" x14ac:dyDescent="0.2">
      <c r="B11" s="12">
        <v>7</v>
      </c>
      <c r="C11" s="7">
        <v>1</v>
      </c>
      <c r="D11" s="14">
        <f t="shared" si="0"/>
        <v>9.0415913200723324E-4</v>
      </c>
      <c r="E11" s="7">
        <v>2</v>
      </c>
      <c r="F11" s="7">
        <v>4</v>
      </c>
      <c r="G11" s="8">
        <v>1</v>
      </c>
    </row>
    <row r="12" spans="2:7" s="30" customFormat="1" x14ac:dyDescent="0.2">
      <c r="B12" s="12">
        <v>8</v>
      </c>
      <c r="C12" s="7">
        <v>1</v>
      </c>
      <c r="D12" s="14">
        <f t="shared" si="0"/>
        <v>9.0415913200723324E-4</v>
      </c>
      <c r="E12" s="7">
        <v>2</v>
      </c>
      <c r="F12" s="7">
        <v>3</v>
      </c>
      <c r="G12" s="8">
        <v>3</v>
      </c>
    </row>
    <row r="13" spans="2:7" x14ac:dyDescent="0.2">
      <c r="B13" s="12">
        <v>10</v>
      </c>
      <c r="C13" s="7">
        <v>2</v>
      </c>
      <c r="D13" s="14">
        <f t="shared" si="0"/>
        <v>1.8083182640144665E-3</v>
      </c>
      <c r="E13" s="7">
        <v>3</v>
      </c>
      <c r="F13" s="7">
        <v>14</v>
      </c>
      <c r="G13" s="8">
        <v>3</v>
      </c>
    </row>
    <row r="14" spans="2:7" ht="15.95" thickBot="1" x14ac:dyDescent="0.25">
      <c r="B14" s="9" t="s">
        <v>1</v>
      </c>
      <c r="C14" s="27">
        <f>SUM(C5:C13)</f>
        <v>1106</v>
      </c>
      <c r="D14" s="28">
        <f t="shared" si="0"/>
        <v>1</v>
      </c>
      <c r="E14" s="10">
        <f>SUM(E5:E13)</f>
        <v>993</v>
      </c>
      <c r="F14" s="10">
        <f>SUM(F5:F13)</f>
        <v>668</v>
      </c>
      <c r="G14" s="11">
        <f>SUM(G5:G13)</f>
        <v>359</v>
      </c>
    </row>
    <row r="16" spans="2:7" x14ac:dyDescent="0.2">
      <c r="B16" s="16"/>
      <c r="C16" s="17"/>
      <c r="D16" s="18"/>
      <c r="E16" s="17"/>
      <c r="F16" s="17"/>
      <c r="G16" s="17"/>
    </row>
    <row r="17" spans="2:7" x14ac:dyDescent="0.25">
      <c r="B17" s="16"/>
      <c r="C17" s="17"/>
      <c r="D17" s="18"/>
      <c r="E17" s="17"/>
      <c r="F17" s="17"/>
      <c r="G17" s="17"/>
    </row>
    <row r="18" spans="2:7" x14ac:dyDescent="0.25">
      <c r="B18" s="16"/>
      <c r="C18" s="17"/>
      <c r="D18" s="18"/>
      <c r="E18" s="17"/>
      <c r="F18" s="17"/>
      <c r="G18" s="17"/>
    </row>
    <row r="19" spans="2:7" x14ac:dyDescent="0.25">
      <c r="B19" s="16"/>
      <c r="C19" s="31"/>
      <c r="D19" s="18"/>
      <c r="E19" s="17"/>
      <c r="F19" s="17"/>
      <c r="G19" s="17"/>
    </row>
    <row r="20" spans="2:7" x14ac:dyDescent="0.25">
      <c r="B20" s="16"/>
      <c r="C20" s="17"/>
      <c r="D20" s="18"/>
      <c r="E20" s="17"/>
      <c r="F20" s="17"/>
      <c r="G20" s="17"/>
    </row>
    <row r="21" spans="2:7" x14ac:dyDescent="0.25">
      <c r="B21" s="16"/>
      <c r="C21" s="17"/>
      <c r="D21" s="18"/>
      <c r="E21" s="17"/>
      <c r="F21" s="17"/>
      <c r="G21" s="17"/>
    </row>
    <row r="22" spans="2:7" x14ac:dyDescent="0.25">
      <c r="B22" s="16"/>
      <c r="C22" s="17"/>
      <c r="D22" s="18"/>
      <c r="E22" s="17"/>
      <c r="F22" s="17"/>
      <c r="G22" s="17"/>
    </row>
    <row r="23" spans="2:7" x14ac:dyDescent="0.25">
      <c r="B23" s="16"/>
      <c r="C23" s="17"/>
      <c r="D23" s="18"/>
      <c r="E23" s="17"/>
      <c r="F23" s="17"/>
      <c r="G23" s="17"/>
    </row>
    <row r="24" spans="2:7" x14ac:dyDescent="0.25">
      <c r="B24" s="16"/>
      <c r="C24" s="17"/>
      <c r="D24" s="18"/>
      <c r="E24" s="17"/>
      <c r="F24" s="17"/>
      <c r="G24" s="17"/>
    </row>
    <row r="25" spans="2:7" x14ac:dyDescent="0.25">
      <c r="B25" s="16"/>
      <c r="C25" s="17"/>
      <c r="D25" s="18"/>
      <c r="E25" s="17"/>
      <c r="F25" s="17"/>
      <c r="G25" s="17"/>
    </row>
    <row r="26" spans="2:7" x14ac:dyDescent="0.25">
      <c r="B26" s="16"/>
      <c r="C26" s="17"/>
      <c r="D26" s="18"/>
      <c r="E26" s="17"/>
      <c r="F26" s="17"/>
      <c r="G26" s="17"/>
    </row>
    <row r="27" spans="2:7" x14ac:dyDescent="0.25">
      <c r="B27" s="16"/>
      <c r="C27" s="16"/>
      <c r="D27" s="16"/>
      <c r="E27" s="16"/>
      <c r="F27" s="16"/>
      <c r="G27" s="16"/>
    </row>
    <row r="34" spans="11:11" x14ac:dyDescent="0.25">
      <c r="K34">
        <v>25491</v>
      </c>
    </row>
  </sheetData>
  <mergeCells count="1">
    <mergeCell ref="B2:G3"/>
  </mergeCells>
  <phoneticPr fontId="5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</vt:lpstr>
      <vt:lpstr>Minori</vt:lpstr>
      <vt:lpstr>Famiglie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2020-10-06T07:50:52Z</dcterms:modified>
</cp:coreProperties>
</file>