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05" yWindow="45" windowWidth="7290" windowHeight="7665" activeTab="4"/>
  </bookViews>
  <sheets>
    <sheet name="Residenti stranieri" sheetId="3" r:id="rId1"/>
    <sheet name="Classi di età" sheetId="4" r:id="rId2"/>
    <sheet name="Nazionalità" sheetId="2" r:id="rId3"/>
    <sheet name="Minori" sheetId="5" r:id="rId4"/>
    <sheet name="Famiglie " sheetId="7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C11" i="7" l="1"/>
  <c r="C10" i="7"/>
  <c r="C9" i="7"/>
  <c r="C8" i="7"/>
  <c r="C7" i="7"/>
  <c r="C6" i="7"/>
  <c r="C5" i="7"/>
  <c r="E42" i="2" l="1"/>
  <c r="E6" i="2"/>
  <c r="E8" i="2"/>
  <c r="E7" i="2"/>
  <c r="E15" i="2"/>
  <c r="E9" i="2"/>
  <c r="E13" i="2"/>
  <c r="E18" i="2"/>
  <c r="E14" i="2"/>
  <c r="E10" i="2"/>
  <c r="E11" i="2"/>
  <c r="E12" i="2"/>
  <c r="E17" i="2"/>
  <c r="E16" i="2"/>
  <c r="E20" i="2"/>
  <c r="E25" i="2"/>
  <c r="E21" i="2"/>
  <c r="E22" i="2"/>
  <c r="E24" i="2"/>
  <c r="E26" i="2"/>
  <c r="E27" i="2"/>
  <c r="E28" i="2"/>
  <c r="E29" i="2"/>
  <c r="E30" i="2"/>
  <c r="E31" i="2"/>
  <c r="E34" i="2"/>
  <c r="E32" i="2"/>
  <c r="E40" i="2"/>
  <c r="E35" i="2"/>
  <c r="E36" i="2"/>
  <c r="E37" i="2"/>
  <c r="E33" i="2"/>
  <c r="E41" i="2"/>
  <c r="E43" i="2"/>
  <c r="E44" i="2"/>
  <c r="E45" i="2"/>
  <c r="E23" i="2"/>
  <c r="E38" i="2"/>
  <c r="E39" i="2"/>
  <c r="E19" i="2"/>
  <c r="E5" i="2"/>
  <c r="F46" i="2"/>
  <c r="M17" i="3"/>
  <c r="D5" i="3"/>
  <c r="G12" i="7"/>
  <c r="F12" i="7"/>
  <c r="E12" i="7"/>
  <c r="C12" i="7"/>
  <c r="D12" i="7" s="1"/>
  <c r="H8" i="5"/>
  <c r="F8" i="5"/>
  <c r="D46" i="2"/>
  <c r="B46" i="2"/>
  <c r="C46" i="2"/>
  <c r="M10" i="3"/>
  <c r="M9" i="3"/>
  <c r="M7" i="3"/>
  <c r="M6" i="3"/>
  <c r="E9" i="4"/>
  <c r="D8" i="5"/>
  <c r="D6" i="7"/>
  <c r="D8" i="7"/>
  <c r="E46" i="2" l="1"/>
  <c r="D5" i="7"/>
  <c r="D10" i="7"/>
  <c r="D7" i="7"/>
  <c r="D9" i="7"/>
  <c r="D11" i="7"/>
</calcChain>
</file>

<file path=xl/sharedStrings.xml><?xml version="1.0" encoding="utf-8"?>
<sst xmlns="http://schemas.openxmlformats.org/spreadsheetml/2006/main" count="92" uniqueCount="80">
  <si>
    <t>Maggiorenni</t>
  </si>
  <si>
    <t>Totale complessivo</t>
  </si>
  <si>
    <t>Paese</t>
  </si>
  <si>
    <t>F</t>
  </si>
  <si>
    <t>M</t>
  </si>
  <si>
    <t>Minori</t>
  </si>
  <si>
    <t>Nazionalità stranieri residenti nel Comune di Barberino Val d'Elsa</t>
  </si>
  <si>
    <t>Stranieri</t>
  </si>
  <si>
    <t>Italiani</t>
  </si>
  <si>
    <t>Totale</t>
  </si>
  <si>
    <t>Popolazione residente nel Comune di Barberino Val d'Elsa</t>
  </si>
  <si>
    <t>Anno</t>
  </si>
  <si>
    <t>Popolazione straniera residente nel Comune di Barberino Val d'Elsa</t>
  </si>
  <si>
    <t>Classi di età</t>
  </si>
  <si>
    <t>Divisione per classi di età degli stranieri residenti nel Comune di Barberino Val d'Elsa</t>
  </si>
  <si>
    <t>Minori Stranieri</t>
  </si>
  <si>
    <t>Nati in Italia</t>
  </si>
  <si>
    <t>0-5</t>
  </si>
  <si>
    <t>Divisione per classi di età dei minori stranieri residenti nel Comune di Barberino Val d'Elsa</t>
  </si>
  <si>
    <t>Nati all'estero</t>
  </si>
  <si>
    <t>Numero componenti</t>
  </si>
  <si>
    <t>Numero famiglie</t>
  </si>
  <si>
    <t>%  Totale famiglie</t>
  </si>
  <si>
    <t>Nuclei familiari stranieri residenti nel Comune di Barberino Val d'Elsa</t>
  </si>
  <si>
    <t>18-49</t>
  </si>
  <si>
    <t>50-65</t>
  </si>
  <si>
    <t>Oltre 65</t>
  </si>
  <si>
    <t>Israele</t>
  </si>
  <si>
    <t>Pakistan</t>
  </si>
  <si>
    <t>0-17</t>
  </si>
  <si>
    <t>Totale 2010</t>
  </si>
  <si>
    <t xml:space="preserve"> Romania </t>
  </si>
  <si>
    <t xml:space="preserve"> Albania </t>
  </si>
  <si>
    <t xml:space="preserve"> Senegal </t>
  </si>
  <si>
    <t xml:space="preserve"> Germania </t>
  </si>
  <si>
    <t xml:space="preserve"> Regno Unito </t>
  </si>
  <si>
    <t xml:space="preserve"> Filippine </t>
  </si>
  <si>
    <t xml:space="preserve"> India </t>
  </si>
  <si>
    <t xml:space="preserve"> Bulgaria </t>
  </si>
  <si>
    <t xml:space="preserve"> Polonia </t>
  </si>
  <si>
    <t xml:space="preserve"> Tunisia </t>
  </si>
  <si>
    <t xml:space="preserve"> Sri Lanka </t>
  </si>
  <si>
    <t xml:space="preserve"> Marocco </t>
  </si>
  <si>
    <t xml:space="preserve"> Paesi Bassi </t>
  </si>
  <si>
    <t xml:space="preserve"> Svizzera </t>
  </si>
  <si>
    <t xml:space="preserve"> Costa d'Avorio </t>
  </si>
  <si>
    <t xml:space="preserve"> Serbia/Montenegro </t>
  </si>
  <si>
    <t xml:space="preserve"> Ucraina </t>
  </si>
  <si>
    <t xml:space="preserve"> Brasile </t>
  </si>
  <si>
    <t xml:space="preserve"> Francia </t>
  </si>
  <si>
    <t xml:space="preserve"> Repubblica Ceca </t>
  </si>
  <si>
    <t xml:space="preserve"> Russia </t>
  </si>
  <si>
    <t xml:space="preserve"> Spagna </t>
  </si>
  <si>
    <t xml:space="preserve"> Svezia </t>
  </si>
  <si>
    <t xml:space="preserve"> Belgio </t>
  </si>
  <si>
    <t xml:space="preserve"> Cuba </t>
  </si>
  <si>
    <t xml:space="preserve"> Moldavia </t>
  </si>
  <si>
    <t xml:space="preserve"> Norvegia </t>
  </si>
  <si>
    <t>Kosovo</t>
  </si>
  <si>
    <t>Australia</t>
  </si>
  <si>
    <t>Giappone</t>
  </si>
  <si>
    <t>Totale 2011</t>
  </si>
  <si>
    <t>Totale 2012</t>
  </si>
  <si>
    <t>Ungheria</t>
  </si>
  <si>
    <t>Iraq</t>
  </si>
  <si>
    <t xml:space="preserve"> Totale complessivo </t>
  </si>
  <si>
    <t>Totale 2013</t>
  </si>
  <si>
    <t>Totale 2014</t>
  </si>
  <si>
    <t>15-17</t>
  </si>
  <si>
    <t>Totale 2015</t>
  </si>
  <si>
    <t>Totale 2016</t>
  </si>
  <si>
    <t>Austria</t>
  </si>
  <si>
    <t xml:space="preserve"> Afghanistan </t>
  </si>
  <si>
    <t xml:space="preserve"> Ecuador</t>
  </si>
  <si>
    <t>Georgia</t>
  </si>
  <si>
    <t>Lituania</t>
  </si>
  <si>
    <t>6_14</t>
  </si>
  <si>
    <t>U.S.A.</t>
  </si>
  <si>
    <t>Totale 2017</t>
  </si>
  <si>
    <t>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</si>
</sst>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#,##0_ ;\-#,##0\ 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name val="Calibri"/>
      <family val="2"/>
    </font>
    <font>
      <b/>
      <sz val="10"/>
      <color theme="1"/>
      <name val="Calibri"/>
      <family val="2"/>
      <scheme val="minor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3"/>
        <b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55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1" fillId="2" borderId="0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shrinkToFit="1"/>
    </xf>
    <xf numFmtId="1" fontId="0" fillId="0" borderId="0" xfId="0" applyNumberFormat="1"/>
    <xf numFmtId="165" fontId="0" fillId="0" borderId="0" xfId="0" applyNumberFormat="1"/>
    <xf numFmtId="1" fontId="0" fillId="0" borderId="0" xfId="0" applyNumberFormat="1" applyBorder="1"/>
    <xf numFmtId="1" fontId="0" fillId="0" borderId="0" xfId="0" applyNumberFormat="1" applyBorder="1"/>
    <xf numFmtId="1" fontId="2" fillId="0" borderId="0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vertical="center" wrapText="1" shrinkToFit="1"/>
    </xf>
    <xf numFmtId="0" fontId="1" fillId="2" borderId="3" xfId="0" applyFont="1" applyFill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wrapText="1" shrinkToFit="1"/>
    </xf>
    <xf numFmtId="165" fontId="1" fillId="3" borderId="5" xfId="0" applyNumberFormat="1" applyFont="1" applyFill="1" applyBorder="1" applyAlignment="1">
      <alignment horizontal="center" vertical="center" shrinkToFit="1"/>
    </xf>
    <xf numFmtId="0" fontId="0" fillId="0" borderId="0" xfId="0" applyBorder="1"/>
    <xf numFmtId="0" fontId="5" fillId="0" borderId="0" xfId="0" applyFont="1"/>
    <xf numFmtId="1" fontId="0" fillId="0" borderId="0" xfId="0" applyNumberFormat="1" applyFill="1" applyBorder="1"/>
    <xf numFmtId="0" fontId="5" fillId="0" borderId="0" xfId="0" applyFont="1" applyFill="1" applyBorder="1"/>
    <xf numFmtId="0" fontId="0" fillId="0" borderId="0" xfId="0" applyFill="1"/>
    <xf numFmtId="0" fontId="0" fillId="0" borderId="0" xfId="0"/>
    <xf numFmtId="164" fontId="2" fillId="6" borderId="6" xfId="0" applyNumberFormat="1" applyFont="1" applyFill="1" applyBorder="1" applyAlignment="1">
      <alignment horizontal="center" vertical="center" wrapText="1" shrinkToFit="1"/>
    </xf>
    <xf numFmtId="1" fontId="2" fillId="6" borderId="6" xfId="0" applyNumberFormat="1" applyFont="1" applyFill="1" applyBorder="1" applyAlignment="1">
      <alignment horizontal="center" vertical="center" shrinkToFit="1"/>
    </xf>
    <xf numFmtId="0" fontId="8" fillId="7" borderId="0" xfId="0" applyFont="1" applyFill="1"/>
    <xf numFmtId="1" fontId="2" fillId="6" borderId="7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1" fillId="2" borderId="8" xfId="0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1" fontId="8" fillId="7" borderId="0" xfId="0" applyNumberFormat="1" applyFont="1" applyFill="1"/>
    <xf numFmtId="0" fontId="2" fillId="4" borderId="9" xfId="0" applyNumberFormat="1" applyFont="1" applyFill="1" applyBorder="1" applyAlignment="1">
      <alignment horizontal="center" vertical="center" shrinkToFit="1"/>
    </xf>
    <xf numFmtId="0" fontId="2" fillId="4" borderId="9" xfId="0" applyNumberFormat="1" applyFont="1" applyFill="1" applyBorder="1" applyAlignment="1">
      <alignment horizontal="center" shrinkToFit="1"/>
    </xf>
    <xf numFmtId="0" fontId="0" fillId="0" borderId="0" xfId="0"/>
    <xf numFmtId="165" fontId="2" fillId="6" borderId="9" xfId="0" applyNumberFormat="1" applyFont="1" applyFill="1" applyBorder="1" applyAlignment="1">
      <alignment horizontal="center" vertical="center" shrinkToFit="1"/>
    </xf>
    <xf numFmtId="165" fontId="7" fillId="8" borderId="9" xfId="0" applyNumberFormat="1" applyFont="1" applyFill="1" applyBorder="1" applyAlignment="1">
      <alignment horizontal="center" vertical="center" shrinkToFit="1"/>
    </xf>
    <xf numFmtId="166" fontId="2" fillId="6" borderId="9" xfId="1" applyNumberFormat="1" applyFont="1" applyFill="1" applyBorder="1" applyAlignment="1">
      <alignment horizontal="center" vertical="center" shrinkToFit="1"/>
    </xf>
    <xf numFmtId="165" fontId="1" fillId="7" borderId="5" xfId="0" applyNumberFormat="1" applyFont="1" applyFill="1" applyBorder="1" applyAlignment="1">
      <alignment horizontal="center" vertical="center" shrinkToFit="1"/>
    </xf>
    <xf numFmtId="166" fontId="9" fillId="9" borderId="9" xfId="1" applyNumberFormat="1" applyFont="1" applyFill="1" applyBorder="1" applyAlignment="1">
      <alignment horizontal="center" vertical="center" shrinkToFit="1"/>
    </xf>
    <xf numFmtId="165" fontId="2" fillId="6" borderId="9" xfId="0" applyNumberFormat="1" applyFont="1" applyFill="1" applyBorder="1" applyAlignment="1">
      <alignment horizontal="center" vertical="center" shrinkToFit="1"/>
    </xf>
    <xf numFmtId="0" fontId="0" fillId="0" borderId="0" xfId="0"/>
    <xf numFmtId="0" fontId="1" fillId="0" borderId="0" xfId="0" applyFont="1" applyFill="1" applyBorder="1" applyAlignment="1">
      <alignment horizontal="center" vertical="center" wrapText="1" shrinkToFit="1"/>
    </xf>
    <xf numFmtId="165" fontId="2" fillId="6" borderId="13" xfId="0" applyNumberFormat="1" applyFont="1" applyFill="1" applyBorder="1" applyAlignment="1">
      <alignment horizontal="center" vertical="center" shrinkToFit="1"/>
    </xf>
    <xf numFmtId="165" fontId="2" fillId="6" borderId="0" xfId="0" applyNumberFormat="1" applyFont="1" applyFill="1" applyBorder="1" applyAlignment="1">
      <alignment horizontal="center" vertical="center" shrinkToFit="1"/>
    </xf>
    <xf numFmtId="165" fontId="7" fillId="8" borderId="5" xfId="0" applyNumberFormat="1" applyFont="1" applyFill="1" applyBorder="1" applyAlignment="1">
      <alignment horizontal="center" vertical="center" shrinkToFit="1"/>
    </xf>
    <xf numFmtId="0" fontId="0" fillId="0" borderId="0" xfId="0"/>
    <xf numFmtId="0" fontId="1" fillId="2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165" fontId="6" fillId="5" borderId="9" xfId="0" applyNumberFormat="1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wrapText="1" shrinkToFit="1"/>
    </xf>
    <xf numFmtId="0" fontId="0" fillId="0" borderId="10" xfId="0" applyBorder="1"/>
    <xf numFmtId="165" fontId="1" fillId="2" borderId="10" xfId="0" applyNumberFormat="1" applyFont="1" applyFill="1" applyBorder="1" applyAlignment="1">
      <alignment horizontal="center" vertical="center" shrinkToFit="1"/>
    </xf>
    <xf numFmtId="0" fontId="0" fillId="0" borderId="11" xfId="0" applyBorder="1"/>
    <xf numFmtId="164" fontId="2" fillId="4" borderId="8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5" fontId="2" fillId="4" borderId="0" xfId="0" applyNumberFormat="1" applyFont="1" applyFill="1" applyBorder="1" applyAlignment="1">
      <alignment horizontal="center" vertical="center" shrinkToFit="1"/>
    </xf>
    <xf numFmtId="0" fontId="0" fillId="0" borderId="12" xfId="0" applyBorder="1"/>
    <xf numFmtId="0" fontId="1" fillId="0" borderId="0" xfId="0" applyFont="1" applyFill="1" applyBorder="1" applyAlignment="1">
      <alignment horizontal="center" vertical="center" wrapText="1" shrinkToFit="1"/>
    </xf>
    <xf numFmtId="0" fontId="1" fillId="2" borderId="0" xfId="0" applyFont="1" applyFill="1" applyBorder="1" applyAlignment="1">
      <alignment horizontal="center" vertical="center" wrapText="1" shrinkToFit="1"/>
    </xf>
    <xf numFmtId="0" fontId="3" fillId="3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 shrinkToFit="1"/>
    </xf>
    <xf numFmtId="165" fontId="1" fillId="2" borderId="11" xfId="0" applyNumberFormat="1" applyFont="1" applyFill="1" applyBorder="1" applyAlignment="1">
      <alignment horizontal="center" vertical="center" shrinkToFit="1"/>
    </xf>
    <xf numFmtId="164" fontId="1" fillId="2" borderId="10" xfId="0" applyNumberFormat="1" applyFont="1" applyFill="1" applyBorder="1" applyAlignment="1">
      <alignment horizontal="center" vertical="center" wrapText="1" shrinkToFit="1"/>
    </xf>
    <xf numFmtId="165" fontId="2" fillId="4" borderId="12" xfId="0" applyNumberFormat="1" applyFont="1" applyFill="1" applyBorder="1" applyAlignment="1">
      <alignment horizontal="center" vertical="center" shrinkToFi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Barberino Val d'Elsa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('Residenti stranieri'!$B$4,'Residenti stranieri'!$D$4)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stranieri'!$B$5,'Residenti stranieri'!$D$5)</c:f>
              <c:numCache>
                <c:formatCode>#,##0_ ;\-#,##0\ </c:formatCode>
                <c:ptCount val="2"/>
                <c:pt idx="0">
                  <c:v>322</c:v>
                </c:pt>
                <c:pt idx="1">
                  <c:v>4037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115273775216067"/>
          <c:y val="0.49618400753340985"/>
          <c:w val="0.16426512968299731"/>
          <c:h val="0.1679393320109798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r>
              <a:rPr lang="en-US" sz="1400" baseline="0">
                <a:solidFill>
                  <a:schemeClr val="bg1"/>
                </a:solidFill>
              </a:rPr>
              <a:t>Popolazione straniera residente nel Comune di Barberino Val d'Elsa</a:t>
            </a:r>
          </a:p>
        </c:rich>
      </c:tx>
      <c:layout>
        <c:manualLayout>
          <c:xMode val="edge"/>
          <c:yMode val="edge"/>
          <c:x val="0.10466999445368846"/>
          <c:y val="2.4529078602016849E-2"/>
        </c:manualLayout>
      </c:layout>
      <c:overlay val="0"/>
    </c:title>
    <c:autoTitleDeleted val="0"/>
    <c:plotArea>
      <c:layout/>
      <c:lineChart>
        <c:grouping val="stacked"/>
        <c:varyColors val="0"/>
        <c:ser>
          <c:idx val="1"/>
          <c:order val="0"/>
          <c:tx>
            <c:v>Uomini</c:v>
          </c:tx>
          <c:dLbls>
            <c:dLbl>
              <c:idx val="10"/>
              <c:layout>
                <c:manualLayout>
                  <c:x val="-1.4388489208633119E-2"/>
                  <c:y val="3.80408996582908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stranieri'!$K$6:$K$17</c:f>
              <c:numCache>
                <c:formatCode>#,##0_ ;\-#,##0\ </c:formatCode>
                <c:ptCount val="12"/>
                <c:pt idx="0">
                  <c:v>107</c:v>
                </c:pt>
                <c:pt idx="1">
                  <c:v>100</c:v>
                </c:pt>
                <c:pt idx="2">
                  <c:v>100</c:v>
                </c:pt>
                <c:pt idx="3">
                  <c:v>111</c:v>
                </c:pt>
                <c:pt idx="4">
                  <c:v>143</c:v>
                </c:pt>
                <c:pt idx="5">
                  <c:v>143</c:v>
                </c:pt>
                <c:pt idx="6">
                  <c:v>133</c:v>
                </c:pt>
                <c:pt idx="7">
                  <c:v>126</c:v>
                </c:pt>
                <c:pt idx="8">
                  <c:v>124</c:v>
                </c:pt>
                <c:pt idx="9">
                  <c:v>117</c:v>
                </c:pt>
                <c:pt idx="10">
                  <c:v>118</c:v>
                </c:pt>
                <c:pt idx="11">
                  <c:v>122</c:v>
                </c:pt>
              </c:numCache>
            </c:numRef>
          </c:val>
          <c:smooth val="0"/>
        </c:ser>
        <c:ser>
          <c:idx val="0"/>
          <c:order val="1"/>
          <c:tx>
            <c:v>Donne</c:v>
          </c:tx>
          <c:marker>
            <c:spPr>
              <a:solidFill>
                <a:schemeClr val="tx1"/>
              </a:solidFill>
            </c:spPr>
          </c:marker>
          <c:dLbls>
            <c:dLbl>
              <c:idx val="10"/>
              <c:layout>
                <c:manualLayout>
                  <c:x val="-7.1942446043165523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stranieri'!$J$6:$J$17</c:f>
              <c:numCache>
                <c:formatCode>#,##0_ ;\-#,##0\ </c:formatCode>
                <c:ptCount val="12"/>
                <c:pt idx="0">
                  <c:v>96</c:v>
                </c:pt>
                <c:pt idx="1">
                  <c:v>98</c:v>
                </c:pt>
                <c:pt idx="2">
                  <c:v>121</c:v>
                </c:pt>
                <c:pt idx="3">
                  <c:v>141</c:v>
                </c:pt>
                <c:pt idx="4">
                  <c:v>157</c:v>
                </c:pt>
                <c:pt idx="5">
                  <c:v>170</c:v>
                </c:pt>
                <c:pt idx="6">
                  <c:v>169</c:v>
                </c:pt>
                <c:pt idx="7">
                  <c:v>163</c:v>
                </c:pt>
                <c:pt idx="8">
                  <c:v>164</c:v>
                </c:pt>
                <c:pt idx="9">
                  <c:v>159</c:v>
                </c:pt>
                <c:pt idx="10">
                  <c:v>150</c:v>
                </c:pt>
                <c:pt idx="11">
                  <c:v>150</c:v>
                </c:pt>
              </c:numCache>
            </c:numRef>
          </c:val>
          <c:smooth val="0"/>
        </c:ser>
        <c:ser>
          <c:idx val="2"/>
          <c:order val="2"/>
          <c:tx>
            <c:v>Minori</c:v>
          </c:tx>
          <c:dLbls>
            <c:dLbl>
              <c:idx val="10"/>
              <c:layout>
                <c:manualLayout>
                  <c:x val="-1.918465227817756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stranieri'!$L$6:$L$17</c:f>
              <c:numCache>
                <c:formatCode>#,##0_ ;\-#,##0\ </c:formatCode>
                <c:ptCount val="12"/>
                <c:pt idx="0">
                  <c:v>58</c:v>
                </c:pt>
                <c:pt idx="1">
                  <c:v>55</c:v>
                </c:pt>
                <c:pt idx="2">
                  <c:v>51</c:v>
                </c:pt>
                <c:pt idx="3">
                  <c:v>30</c:v>
                </c:pt>
                <c:pt idx="4">
                  <c:v>71</c:v>
                </c:pt>
                <c:pt idx="5">
                  <c:v>75</c:v>
                </c:pt>
                <c:pt idx="6">
                  <c:v>73</c:v>
                </c:pt>
                <c:pt idx="7">
                  <c:v>73</c:v>
                </c:pt>
                <c:pt idx="8">
                  <c:v>73</c:v>
                </c:pt>
                <c:pt idx="9">
                  <c:v>56</c:v>
                </c:pt>
                <c:pt idx="10">
                  <c:v>56</c:v>
                </c:pt>
                <c:pt idx="11">
                  <c:v>50</c:v>
                </c:pt>
              </c:numCache>
            </c:numRef>
          </c:val>
          <c:smooth val="0"/>
        </c:ser>
        <c:ser>
          <c:idx val="3"/>
          <c:order val="3"/>
          <c:tx>
            <c:v>Totale</c:v>
          </c:tx>
          <c:dLbls>
            <c:dLbl>
              <c:idx val="10"/>
              <c:layout>
                <c:manualLayout>
                  <c:x val="-1.6786570743405404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stranieri'!$I$6:$I$17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'Residenti stranieri'!$M$6:$M$17</c:f>
              <c:numCache>
                <c:formatCode>#,##0_ ;\-#,##0\ </c:formatCode>
                <c:ptCount val="12"/>
                <c:pt idx="0">
                  <c:v>261</c:v>
                </c:pt>
                <c:pt idx="1">
                  <c:v>253</c:v>
                </c:pt>
                <c:pt idx="2">
                  <c:v>285</c:v>
                </c:pt>
                <c:pt idx="3">
                  <c:v>282</c:v>
                </c:pt>
                <c:pt idx="4">
                  <c:v>371</c:v>
                </c:pt>
                <c:pt idx="5">
                  <c:v>388</c:v>
                </c:pt>
                <c:pt idx="6">
                  <c:v>375</c:v>
                </c:pt>
                <c:pt idx="7">
                  <c:v>362</c:v>
                </c:pt>
                <c:pt idx="8">
                  <c:v>361</c:v>
                </c:pt>
                <c:pt idx="9">
                  <c:v>332</c:v>
                </c:pt>
                <c:pt idx="10">
                  <c:v>324</c:v>
                </c:pt>
                <c:pt idx="11">
                  <c:v>322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78752"/>
        <c:axId val="101707776"/>
      </c:lineChart>
      <c:catAx>
        <c:axId val="10117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it-IT"/>
          </a:p>
        </c:txPr>
        <c:crossAx val="101707776"/>
        <c:crosses val="autoZero"/>
        <c:auto val="1"/>
        <c:lblAlgn val="ctr"/>
        <c:lblOffset val="100"/>
        <c:noMultiLvlLbl val="0"/>
      </c:catAx>
      <c:valAx>
        <c:axId val="101707776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it-IT"/>
          </a:p>
        </c:txPr>
        <c:crossAx val="101178752"/>
        <c:crosses val="autoZero"/>
        <c:crossBetween val="between"/>
      </c:valAx>
      <c:spPr>
        <a:solidFill>
          <a:schemeClr val="tx1">
            <a:lumMod val="65000"/>
            <a:lumOff val="35000"/>
          </a:schemeClr>
        </a:solidFill>
      </c:spPr>
    </c:plotArea>
    <c:legend>
      <c:legendPos val="r"/>
      <c:legendEntry>
        <c:idx val="0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it-IT"/>
          </a:p>
        </c:txPr>
      </c:legendEntry>
      <c:legendEntry>
        <c:idx val="3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it-IT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tx1"/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Barberino Val d'Elsa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99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'Classi di età'!$C$5:$C$8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50</c:v>
                </c:pt>
                <c:pt idx="1">
                  <c:v>178</c:v>
                </c:pt>
                <c:pt idx="2">
                  <c:v>71</c:v>
                </c:pt>
                <c:pt idx="3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12840306726353"/>
          <c:y val="0.41312822383688563"/>
          <c:w val="0.15966415962710562"/>
          <c:h val="0.3320471427558043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it-IT" sz="1600">
                <a:solidFill>
                  <a:schemeClr val="bg1"/>
                </a:solidFill>
              </a:rPr>
              <a:t>Nazionalità stranieri residenti nel Comune di Barberino Val d'Elsa</a:t>
            </a:r>
          </a:p>
        </c:rich>
      </c:tx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Nazionalità!$A$5</c:f>
              <c:strCache>
                <c:ptCount val="1"/>
                <c:pt idx="0">
                  <c:v> Romania 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Nazionalità!$E$3:$L$4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Nazionalità!$E$5:$L$5</c:f>
              <c:numCache>
                <c:formatCode>0</c:formatCode>
                <c:ptCount val="8"/>
                <c:pt idx="0">
                  <c:v>98</c:v>
                </c:pt>
                <c:pt idx="1">
                  <c:v>102</c:v>
                </c:pt>
                <c:pt idx="2">
                  <c:v>103</c:v>
                </c:pt>
                <c:pt idx="3">
                  <c:v>105</c:v>
                </c:pt>
                <c:pt idx="4">
                  <c:v>109</c:v>
                </c:pt>
                <c:pt idx="5">
                  <c:v>122</c:v>
                </c:pt>
                <c:pt idx="6">
                  <c:v>137</c:v>
                </c:pt>
                <c:pt idx="7">
                  <c:v>128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Nazionalità!$A$6</c:f>
              <c:strCache>
                <c:ptCount val="1"/>
                <c:pt idx="0">
                  <c:v> Albania 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Nazionalità!$E$3:$L$4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Nazionalità!$E$6:$L$6</c:f>
              <c:numCache>
                <c:formatCode>0</c:formatCode>
                <c:ptCount val="8"/>
                <c:pt idx="0">
                  <c:v>53</c:v>
                </c:pt>
                <c:pt idx="1">
                  <c:v>55</c:v>
                </c:pt>
                <c:pt idx="2">
                  <c:v>57</c:v>
                </c:pt>
                <c:pt idx="3">
                  <c:v>72</c:v>
                </c:pt>
                <c:pt idx="4">
                  <c:v>63</c:v>
                </c:pt>
                <c:pt idx="5">
                  <c:v>63</c:v>
                </c:pt>
                <c:pt idx="6">
                  <c:v>55</c:v>
                </c:pt>
                <c:pt idx="7">
                  <c:v>60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Nazionalità!$A$7</c:f>
              <c:strCache>
                <c:ptCount val="1"/>
                <c:pt idx="0">
                  <c:v> Regno Unito 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Nazionalità!$E$3:$L$4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Nazionalità!$E$7:$L$7</c:f>
              <c:numCache>
                <c:formatCode>0</c:formatCode>
                <c:ptCount val="8"/>
                <c:pt idx="0">
                  <c:v>16</c:v>
                </c:pt>
                <c:pt idx="1">
                  <c:v>15</c:v>
                </c:pt>
                <c:pt idx="2">
                  <c:v>16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Nazionalità!$A$8</c:f>
              <c:strCache>
                <c:ptCount val="1"/>
                <c:pt idx="0">
                  <c:v> Filippine 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Nazionalità!$E$3:$L$4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Nazionalità!$E$8:$L$8</c:f>
              <c:numCache>
                <c:formatCode>0</c:formatCode>
                <c:ptCount val="8"/>
                <c:pt idx="0">
                  <c:v>14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17</c:v>
                </c:pt>
                <c:pt idx="5">
                  <c:v>16</c:v>
                </c:pt>
                <c:pt idx="6">
                  <c:v>20</c:v>
                </c:pt>
                <c:pt idx="7">
                  <c:v>19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Nazionalità!$A$9</c:f>
              <c:strCache>
                <c:ptCount val="1"/>
                <c:pt idx="0">
                  <c:v> Germania 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Nazionalità!$E$3:$L$4</c:f>
              <c:strCache>
                <c:ptCount val="8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2014</c:v>
                </c:pt>
                <c:pt idx="4">
                  <c:v>Totale 2013</c:v>
                </c:pt>
                <c:pt idx="5">
                  <c:v>Totale 2012</c:v>
                </c:pt>
                <c:pt idx="6">
                  <c:v>Totale 2011</c:v>
                </c:pt>
                <c:pt idx="7">
                  <c:v>Totale 2010</c:v>
                </c:pt>
              </c:strCache>
            </c:strRef>
          </c:cat>
          <c:val>
            <c:numRef>
              <c:f>Nazionalità!$E$9:$L$9</c:f>
              <c:numCache>
                <c:formatCode>0</c:formatCode>
                <c:ptCount val="8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14</c:v>
                </c:pt>
                <c:pt idx="7">
                  <c:v>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4776960"/>
        <c:axId val="204778496"/>
      </c:lineChart>
      <c:catAx>
        <c:axId val="204776960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it-IT"/>
          </a:p>
        </c:txPr>
        <c:crossAx val="204778496"/>
        <c:crosses val="autoZero"/>
        <c:auto val="1"/>
        <c:lblAlgn val="ctr"/>
        <c:lblOffset val="100"/>
        <c:noMultiLvlLbl val="0"/>
      </c:catAx>
      <c:valAx>
        <c:axId val="204778496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one"/>
        <c:crossAx val="204776960"/>
        <c:crosses val="autoZero"/>
        <c:crossBetween val="between"/>
      </c:valAx>
      <c:spPr>
        <a:solidFill>
          <a:schemeClr val="tx1"/>
        </a:solidFill>
      </c:spPr>
    </c:plotArea>
    <c:legend>
      <c:legendPos val="t"/>
      <c:legendEntry>
        <c:idx val="0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it-IT"/>
          </a:p>
        </c:txPr>
      </c:legendEntry>
      <c:legendEntry>
        <c:idx val="1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it-IT"/>
          </a:p>
        </c:txPr>
      </c:legendEntry>
      <c:legendEntry>
        <c:idx val="2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it-IT"/>
          </a:p>
        </c:txPr>
      </c:legendEntry>
      <c:legendEntry>
        <c:idx val="3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it-IT"/>
          </a:p>
        </c:txPr>
      </c:legendEntry>
      <c:legendEntry>
        <c:idx val="4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it-IT"/>
          </a:p>
        </c:txPr>
      </c:legendEntry>
      <c:layout>
        <c:manualLayout>
          <c:xMode val="edge"/>
          <c:yMode val="edge"/>
          <c:x val="5.7787433606227061E-2"/>
          <c:y val="0.18312769320571137"/>
          <c:w val="0.82663153328641792"/>
          <c:h val="5.4984133459940118E-2"/>
        </c:manualLayout>
      </c:layout>
      <c:overlay val="0"/>
    </c:legend>
    <c:plotVisOnly val="1"/>
    <c:dispBlanksAs val="zero"/>
    <c:showDLblsOverMax val="0"/>
  </c:chart>
  <c:spPr>
    <a:solidFill>
      <a:schemeClr val="tx1"/>
    </a:soli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Barberino Val d'Elsa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17</c:v>
                </c:pt>
                <c:pt idx="1">
                  <c:v>22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53736665269751"/>
          <c:y val="0.45736596878878538"/>
          <c:w val="0.13165295514531272"/>
          <c:h val="0.248062829355632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% Minori stranieri  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36</c:v>
                </c:pt>
                <c:pt idx="1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949785688553715"/>
          <c:y val="0.47104328175194332"/>
          <c:w val="0.23529470580883274"/>
          <c:h val="0.1698845752389056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77" l="0.70000000000000062" r="0.70000000000000062" t="0.75000000000000377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layout>
        <c:manualLayout>
          <c:xMode val="edge"/>
          <c:yMode val="edge"/>
          <c:x val="0.15686271059692988"/>
          <c:y val="3.8610135271552604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[1]Minori!$B$5:$B$7</c:f>
              <c:strCache>
                <c:ptCount val="3"/>
                <c:pt idx="0">
                  <c:v>0-5</c:v>
                </c:pt>
                <c:pt idx="1">
                  <c:v>6 14</c:v>
                </c:pt>
                <c:pt idx="2">
                  <c:v>14-17</c:v>
                </c:pt>
              </c:strCache>
            </c:strRef>
          </c:cat>
          <c:val>
            <c:numRef>
              <c:f>[1]Minori!$F$5:$F$7</c:f>
              <c:numCache>
                <c:formatCode>General</c:formatCode>
                <c:ptCount val="3"/>
                <c:pt idx="0">
                  <c:v>16</c:v>
                </c:pt>
                <c:pt idx="1">
                  <c:v>27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402351940644281"/>
          <c:y val="0.44230769230769268"/>
          <c:w val="0.14804498599686247"/>
          <c:h val="0.27692307692307727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1" l="0.75000000000000078" r="0.75000000000000078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Barberino Val d'Elsa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1538461538461541E-2"/>
          <c:y val="0.24489877264951587"/>
          <c:w val="0.95538461538461561"/>
          <c:h val="0.61564830346614519"/>
        </c:manualLayout>
      </c:layout>
      <c:bar3DChart>
        <c:barDir val="col"/>
        <c:grouping val="clustered"/>
        <c:varyColors val="0"/>
        <c:ser>
          <c:idx val="0"/>
          <c:order val="0"/>
          <c:tx>
            <c:v>Numero componenti</c:v>
          </c:tx>
          <c:invertIfNegative val="0"/>
          <c:dLbls>
            <c:dLbl>
              <c:idx val="0"/>
              <c:layout>
                <c:manualLayout>
                  <c:x val="8.9848092065415039E-2"/>
                  <c:y val="-5.3641962950048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1289804159095527E-2"/>
                  <c:y val="-1.29179411880426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885362406622319E-2"/>
                  <c:y val="1.1662372080327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173389864728464E-2"/>
                  <c:y val="4.09593879262849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2661901877649916E-2"/>
                  <c:y val="1.1470032773139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7374035937815485E-2"/>
                  <c:y val="2.27171688537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208616999798109E-2"/>
                  <c:y val="1.3977904118998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60153846153846169"/>
                  <c:y val="0.7585059208450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'Famiglie '!$B$5:$B$11</c:f>
              <c:numCache>
                <c:formatCode>#,##0_ ;\-#,##0\ 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'Famiglie '!$D$5:$D$11</c:f>
              <c:numCache>
                <c:formatCode>0.0%</c:formatCode>
                <c:ptCount val="7"/>
                <c:pt idx="0">
                  <c:v>0.57386363636363635</c:v>
                </c:pt>
                <c:pt idx="1">
                  <c:v>0.20454545454545456</c:v>
                </c:pt>
                <c:pt idx="2">
                  <c:v>9.6590909090909088E-2</c:v>
                </c:pt>
                <c:pt idx="3">
                  <c:v>8.5227272727272721E-2</c:v>
                </c:pt>
                <c:pt idx="4">
                  <c:v>2.8409090909090908E-2</c:v>
                </c:pt>
                <c:pt idx="5">
                  <c:v>5.681818181818182E-3</c:v>
                </c:pt>
                <c:pt idx="6">
                  <c:v>5.681818181818182E-3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80882432"/>
        <c:axId val="180904704"/>
        <c:axId val="0"/>
      </c:bar3DChart>
      <c:catAx>
        <c:axId val="180882432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80904704"/>
        <c:crosses val="autoZero"/>
        <c:auto val="1"/>
        <c:lblAlgn val="ctr"/>
        <c:lblOffset val="100"/>
        <c:noMultiLvlLbl val="0"/>
      </c:catAx>
      <c:valAx>
        <c:axId val="18090470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80882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8000000000000039"/>
          <c:y val="0.13138714803506704"/>
          <c:w val="0.23538461538461522"/>
          <c:h val="8.029210634384986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307692307692332"/>
          <c:y val="0.25114267240418275"/>
          <c:w val="0.33846153846153826"/>
          <c:h val="0.62557356580678247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'Famiglie '!$E$4:$G$4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'Famiglie '!$E$5:$G$5</c:f>
              <c:numCache>
                <c:formatCode>#,##0_ ;\-#,##0\ </c:formatCode>
                <c:ptCount val="3"/>
                <c:pt idx="0">
                  <c:v>70</c:v>
                </c:pt>
                <c:pt idx="1">
                  <c:v>30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07692307692307"/>
          <c:y val="0.39726219154112585"/>
          <c:w val="9.0769230769230824E-2"/>
          <c:h val="0.3287685614640643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19</xdr:row>
      <xdr:rowOff>9525</xdr:rowOff>
    </xdr:from>
    <xdr:to>
      <xdr:col>7</xdr:col>
      <xdr:colOff>9525</xdr:colOff>
      <xdr:row>32</xdr:row>
      <xdr:rowOff>28575</xdr:rowOff>
    </xdr:to>
    <xdr:graphicFrame macro="">
      <xdr:nvGraphicFramePr>
        <xdr:cNvPr id="1138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285750</xdr:colOff>
      <xdr:row>18</xdr:row>
      <xdr:rowOff>133350</xdr:rowOff>
    </xdr:from>
    <xdr:to>
      <xdr:col>17</xdr:col>
      <xdr:colOff>523875</xdr:colOff>
      <xdr:row>37</xdr:row>
      <xdr:rowOff>133350</xdr:rowOff>
    </xdr:to>
    <xdr:graphicFrame macro="">
      <xdr:nvGraphicFramePr>
        <xdr:cNvPr id="1139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5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523873</xdr:colOff>
      <xdr:row>3</xdr:row>
      <xdr:rowOff>23811</xdr:rowOff>
    </xdr:from>
    <xdr:to>
      <xdr:col>24</xdr:col>
      <xdr:colOff>466724</xdr:colOff>
      <xdr:row>25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9525</xdr:rowOff>
    </xdr:from>
    <xdr:to>
      <xdr:col>6</xdr:col>
      <xdr:colOff>9525</xdr:colOff>
      <xdr:row>21</xdr:row>
      <xdr:rowOff>180975</xdr:rowOff>
    </xdr:to>
    <xdr:graphicFrame macro="">
      <xdr:nvGraphicFramePr>
        <xdr:cNvPr id="836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9</xdr:row>
      <xdr:rowOff>0</xdr:rowOff>
    </xdr:from>
    <xdr:to>
      <xdr:col>11</xdr:col>
      <xdr:colOff>419100</xdr:colOff>
      <xdr:row>21</xdr:row>
      <xdr:rowOff>180975</xdr:rowOff>
    </xdr:to>
    <xdr:graphicFrame macro="">
      <xdr:nvGraphicFramePr>
        <xdr:cNvPr id="836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</xdr:colOff>
      <xdr:row>9</xdr:row>
      <xdr:rowOff>9525</xdr:rowOff>
    </xdr:from>
    <xdr:to>
      <xdr:col>18</xdr:col>
      <xdr:colOff>9525</xdr:colOff>
      <xdr:row>22</xdr:row>
      <xdr:rowOff>9525</xdr:rowOff>
    </xdr:to>
    <xdr:graphicFrame macro="">
      <xdr:nvGraphicFramePr>
        <xdr:cNvPr id="8365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0</xdr:row>
      <xdr:rowOff>190500</xdr:rowOff>
    </xdr:from>
    <xdr:to>
      <xdr:col>17</xdr:col>
      <xdr:colOff>161925</xdr:colOff>
      <xdr:row>15</xdr:row>
      <xdr:rowOff>9525</xdr:rowOff>
    </xdr:to>
    <xdr:graphicFrame macro="">
      <xdr:nvGraphicFramePr>
        <xdr:cNvPr id="1444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15</xdr:row>
      <xdr:rowOff>28575</xdr:rowOff>
    </xdr:from>
    <xdr:to>
      <xdr:col>17</xdr:col>
      <xdr:colOff>161925</xdr:colOff>
      <xdr:row>26</xdr:row>
      <xdr:rowOff>19050</xdr:rowOff>
    </xdr:to>
    <xdr:graphicFrame macro="">
      <xdr:nvGraphicFramePr>
        <xdr:cNvPr id="14450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gatteschi/Desktop/Marco/Osservatorio/Grafici_COMUNI/FILE%20X%20LAVO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 "/>
      <sheetName val="Classi di età"/>
      <sheetName val="Nazionalità"/>
      <sheetName val="Minori"/>
      <sheetName val="Famiglie"/>
    </sheetNames>
    <sheetDataSet>
      <sheetData sheetId="0"/>
      <sheetData sheetId="1"/>
      <sheetData sheetId="2"/>
      <sheetData sheetId="3">
        <row r="5">
          <cell r="B5" t="str">
            <v>0-5</v>
          </cell>
          <cell r="F5">
            <v>16</v>
          </cell>
        </row>
        <row r="6">
          <cell r="B6" t="str">
            <v>6 14</v>
          </cell>
          <cell r="F6">
            <v>27</v>
          </cell>
        </row>
        <row r="7">
          <cell r="B7" t="str">
            <v>14-17</v>
          </cell>
          <cell r="F7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showRowColHeaders="0" topLeftCell="A4" workbookViewId="0">
      <selection activeCell="J18" sqref="J18"/>
    </sheetView>
  </sheetViews>
  <sheetFormatPr defaultRowHeight="15" x14ac:dyDescent="0.25"/>
  <cols>
    <col min="1" max="1" width="4.140625" style="3" customWidth="1"/>
    <col min="2" max="3" width="6.5703125" style="3" bestFit="1" customWidth="1"/>
  </cols>
  <sheetData>
    <row r="1" spans="1:13" ht="21.2" customHeight="1" thickBot="1" x14ac:dyDescent="0.3"/>
    <row r="2" spans="1:13" ht="15" customHeight="1" x14ac:dyDescent="0.25">
      <c r="B2" s="50" t="s">
        <v>10</v>
      </c>
      <c r="C2" s="51"/>
      <c r="D2" s="51"/>
      <c r="E2" s="51"/>
      <c r="F2" s="51"/>
      <c r="G2" s="57"/>
      <c r="I2" s="50" t="s">
        <v>12</v>
      </c>
      <c r="J2" s="51"/>
      <c r="K2" s="51"/>
      <c r="L2" s="51"/>
      <c r="M2" s="51"/>
    </row>
    <row r="3" spans="1:13" ht="7.5" customHeight="1" thickBot="1" x14ac:dyDescent="0.3">
      <c r="B3" s="52"/>
      <c r="C3" s="53"/>
      <c r="D3" s="53"/>
      <c r="E3" s="53"/>
      <c r="F3" s="53"/>
      <c r="G3" s="58"/>
      <c r="I3" s="52"/>
      <c r="J3" s="53"/>
      <c r="K3" s="53"/>
      <c r="L3" s="53"/>
      <c r="M3" s="53"/>
    </row>
    <row r="4" spans="1:13" x14ac:dyDescent="0.25">
      <c r="A4" s="4"/>
      <c r="B4" s="54" t="s">
        <v>7</v>
      </c>
      <c r="C4" s="59"/>
      <c r="D4" s="54" t="s">
        <v>8</v>
      </c>
      <c r="E4" s="59"/>
      <c r="F4" s="54" t="s">
        <v>9</v>
      </c>
      <c r="G4" s="59"/>
      <c r="I4" s="5" t="s">
        <v>11</v>
      </c>
      <c r="J4" s="54" t="s">
        <v>0</v>
      </c>
      <c r="K4" s="55"/>
      <c r="L4" s="47" t="s">
        <v>5</v>
      </c>
      <c r="M4" s="11" t="s">
        <v>9</v>
      </c>
    </row>
    <row r="5" spans="1:13" x14ac:dyDescent="0.25">
      <c r="A5" s="4"/>
      <c r="B5" s="56">
        <v>322</v>
      </c>
      <c r="C5" s="56"/>
      <c r="D5" s="56">
        <f>F5-B5</f>
        <v>4037</v>
      </c>
      <c r="E5" s="56"/>
      <c r="F5" s="56">
        <v>4359</v>
      </c>
      <c r="G5" s="56"/>
      <c r="I5" s="28"/>
      <c r="J5" s="28" t="s">
        <v>3</v>
      </c>
      <c r="K5" s="1" t="s">
        <v>4</v>
      </c>
      <c r="L5" s="48"/>
      <c r="M5" s="1"/>
    </row>
    <row r="6" spans="1:13" x14ac:dyDescent="0.25">
      <c r="A6" s="4"/>
      <c r="B6" s="4"/>
      <c r="C6" s="4"/>
      <c r="I6" s="32">
        <v>2006</v>
      </c>
      <c r="J6" s="40">
        <v>96</v>
      </c>
      <c r="K6" s="40">
        <v>107</v>
      </c>
      <c r="L6" s="40">
        <v>58</v>
      </c>
      <c r="M6" s="40">
        <f>+J6+K6+L6</f>
        <v>261</v>
      </c>
    </row>
    <row r="7" spans="1:13" x14ac:dyDescent="0.25">
      <c r="A7" s="4"/>
      <c r="B7" s="4"/>
      <c r="C7" s="4"/>
      <c r="I7" s="32">
        <v>2007</v>
      </c>
      <c r="J7" s="40">
        <v>98</v>
      </c>
      <c r="K7" s="40">
        <v>100</v>
      </c>
      <c r="L7" s="40">
        <v>55</v>
      </c>
      <c r="M7" s="40">
        <f>+J7+K7+L7</f>
        <v>253</v>
      </c>
    </row>
    <row r="8" spans="1:13" x14ac:dyDescent="0.25">
      <c r="A8" s="4"/>
      <c r="B8" s="4"/>
      <c r="C8" s="4"/>
      <c r="I8" s="32">
        <v>2008</v>
      </c>
      <c r="J8" s="40">
        <v>121</v>
      </c>
      <c r="K8" s="40">
        <v>100</v>
      </c>
      <c r="L8" s="40">
        <v>51</v>
      </c>
      <c r="M8" s="40">
        <v>285</v>
      </c>
    </row>
    <row r="9" spans="1:13" x14ac:dyDescent="0.25">
      <c r="A9" s="4"/>
      <c r="B9" s="4"/>
      <c r="C9" s="4"/>
      <c r="I9" s="32">
        <v>2009</v>
      </c>
      <c r="J9" s="40">
        <v>141</v>
      </c>
      <c r="K9" s="40">
        <v>111</v>
      </c>
      <c r="L9" s="40">
        <v>30</v>
      </c>
      <c r="M9" s="40">
        <f>+J9+K9+L9</f>
        <v>282</v>
      </c>
    </row>
    <row r="10" spans="1:13" x14ac:dyDescent="0.25">
      <c r="A10" s="4"/>
      <c r="B10" s="4"/>
      <c r="C10" s="4"/>
      <c r="I10" s="32">
        <v>2010</v>
      </c>
      <c r="J10" s="40">
        <v>157</v>
      </c>
      <c r="K10" s="40">
        <v>143</v>
      </c>
      <c r="L10" s="40">
        <v>71</v>
      </c>
      <c r="M10" s="40">
        <f>+J10+K10+L10</f>
        <v>371</v>
      </c>
    </row>
    <row r="11" spans="1:13" s="21" customFormat="1" x14ac:dyDescent="0.25">
      <c r="A11" s="4"/>
      <c r="B11" s="4"/>
      <c r="C11" s="4"/>
      <c r="I11" s="32">
        <v>2011</v>
      </c>
      <c r="J11" s="40">
        <v>170</v>
      </c>
      <c r="K11" s="40">
        <v>143</v>
      </c>
      <c r="L11" s="40">
        <v>75</v>
      </c>
      <c r="M11" s="40">
        <v>388</v>
      </c>
    </row>
    <row r="12" spans="1:13" s="26" customFormat="1" x14ac:dyDescent="0.25">
      <c r="A12" s="4"/>
      <c r="B12" s="4"/>
      <c r="C12" s="4"/>
      <c r="I12" s="33">
        <v>2012</v>
      </c>
      <c r="J12" s="40">
        <v>169</v>
      </c>
      <c r="K12" s="40">
        <v>133</v>
      </c>
      <c r="L12" s="40">
        <v>73</v>
      </c>
      <c r="M12" s="40">
        <v>375</v>
      </c>
    </row>
    <row r="13" spans="1:13" s="27" customFormat="1" x14ac:dyDescent="0.25">
      <c r="A13" s="4"/>
      <c r="B13" s="4"/>
      <c r="C13" s="4"/>
      <c r="I13" s="32">
        <v>2013</v>
      </c>
      <c r="J13" s="40">
        <v>163</v>
      </c>
      <c r="K13" s="40">
        <v>126</v>
      </c>
      <c r="L13" s="40">
        <v>73</v>
      </c>
      <c r="M13" s="40">
        <v>362</v>
      </c>
    </row>
    <row r="14" spans="1:13" s="30" customFormat="1" x14ac:dyDescent="0.25">
      <c r="A14" s="4"/>
      <c r="B14" s="4"/>
      <c r="C14" s="4"/>
      <c r="I14" s="32">
        <v>2014</v>
      </c>
      <c r="J14" s="40">
        <v>164</v>
      </c>
      <c r="K14" s="40">
        <v>124</v>
      </c>
      <c r="L14" s="40">
        <v>73</v>
      </c>
      <c r="M14" s="40">
        <v>361</v>
      </c>
    </row>
    <row r="15" spans="1:13" s="34" customFormat="1" x14ac:dyDescent="0.25">
      <c r="A15" s="4"/>
      <c r="B15" s="4"/>
      <c r="C15" s="4"/>
      <c r="I15" s="32">
        <v>2015</v>
      </c>
      <c r="J15" s="43">
        <v>159</v>
      </c>
      <c r="K15" s="43">
        <v>117</v>
      </c>
      <c r="L15" s="43">
        <v>56</v>
      </c>
      <c r="M15" s="40">
        <v>332</v>
      </c>
    </row>
    <row r="16" spans="1:13" s="46" customFormat="1" x14ac:dyDescent="0.25">
      <c r="A16" s="4"/>
      <c r="B16" s="4"/>
      <c r="C16" s="4"/>
      <c r="I16" s="32">
        <v>2016</v>
      </c>
      <c r="J16" s="43">
        <v>150</v>
      </c>
      <c r="K16" s="43">
        <v>118</v>
      </c>
      <c r="L16" s="43">
        <v>56</v>
      </c>
      <c r="M16" s="40">
        <v>324</v>
      </c>
    </row>
    <row r="17" spans="1:13" x14ac:dyDescent="0.25">
      <c r="A17" s="4"/>
      <c r="B17" s="4"/>
      <c r="C17" s="4"/>
      <c r="I17" s="32">
        <v>2017</v>
      </c>
      <c r="J17" s="43">
        <v>150</v>
      </c>
      <c r="K17" s="43">
        <v>122</v>
      </c>
      <c r="L17" s="43">
        <v>50</v>
      </c>
      <c r="M17" s="40">
        <f>L17+K17+J17</f>
        <v>322</v>
      </c>
    </row>
    <row r="18" spans="1:13" x14ac:dyDescent="0.25">
      <c r="A18" s="4"/>
      <c r="B18" s="4"/>
      <c r="C18" s="4"/>
    </row>
    <row r="19" spans="1:13" x14ac:dyDescent="0.25">
      <c r="A19" s="4"/>
      <c r="B19" s="4"/>
      <c r="C19" s="4"/>
    </row>
    <row r="20" spans="1:13" x14ac:dyDescent="0.25">
      <c r="A20" s="4"/>
      <c r="B20" s="4"/>
      <c r="C20" s="4"/>
    </row>
    <row r="21" spans="1:13" x14ac:dyDescent="0.25">
      <c r="A21" s="4"/>
      <c r="B21" s="4"/>
      <c r="C21" s="4"/>
    </row>
    <row r="22" spans="1:13" x14ac:dyDescent="0.25">
      <c r="A22" s="4"/>
      <c r="B22" s="4"/>
      <c r="C22" s="4"/>
    </row>
    <row r="23" spans="1:13" x14ac:dyDescent="0.25">
      <c r="A23" s="4"/>
      <c r="B23" s="4"/>
      <c r="C23" s="4"/>
    </row>
    <row r="24" spans="1:13" x14ac:dyDescent="0.25">
      <c r="A24" s="4"/>
      <c r="B24" s="4"/>
      <c r="C24" s="4"/>
    </row>
    <row r="25" spans="1:13" x14ac:dyDescent="0.25">
      <c r="A25" s="4"/>
      <c r="B25" s="4"/>
      <c r="C25" s="4"/>
    </row>
    <row r="26" spans="1:13" x14ac:dyDescent="0.25">
      <c r="A26" s="4"/>
      <c r="B26" s="4"/>
      <c r="C26" s="4"/>
    </row>
    <row r="27" spans="1:13" x14ac:dyDescent="0.25">
      <c r="A27" s="4"/>
      <c r="B27" s="4"/>
      <c r="C27" s="4"/>
    </row>
    <row r="28" spans="1:13" x14ac:dyDescent="0.25">
      <c r="A28" s="4"/>
      <c r="B28" s="4"/>
      <c r="C28" s="4"/>
    </row>
    <row r="29" spans="1:13" x14ac:dyDescent="0.25">
      <c r="A29" s="4"/>
      <c r="B29" s="4"/>
      <c r="C29" s="4"/>
    </row>
    <row r="30" spans="1:13" x14ac:dyDescent="0.25">
      <c r="A30" s="4"/>
      <c r="B30" s="4"/>
      <c r="C30" s="4"/>
    </row>
    <row r="31" spans="1:13" x14ac:dyDescent="0.25">
      <c r="A31" s="4"/>
      <c r="B31" s="4"/>
      <c r="C31" s="4"/>
    </row>
    <row r="32" spans="1:13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  <row r="41" spans="1:3" x14ac:dyDescent="0.25">
      <c r="A41" s="4"/>
      <c r="B41" s="4"/>
      <c r="C41" s="4"/>
    </row>
    <row r="42" spans="1:3" x14ac:dyDescent="0.25">
      <c r="A42" s="4"/>
      <c r="B42" s="4"/>
      <c r="C42" s="4"/>
    </row>
    <row r="43" spans="1:3" x14ac:dyDescent="0.25">
      <c r="A43" s="4"/>
      <c r="B43" s="4"/>
      <c r="C43" s="4"/>
    </row>
    <row r="44" spans="1:3" x14ac:dyDescent="0.25">
      <c r="A44" s="4"/>
      <c r="B44" s="4"/>
      <c r="C44" s="4"/>
    </row>
    <row r="45" spans="1:3" x14ac:dyDescent="0.25">
      <c r="A45" s="4"/>
      <c r="B45" s="4"/>
      <c r="C45" s="4"/>
    </row>
  </sheetData>
  <mergeCells count="9">
    <mergeCell ref="I2:M3"/>
    <mergeCell ref="J4:K4"/>
    <mergeCell ref="D5:E5"/>
    <mergeCell ref="F5:G5"/>
    <mergeCell ref="B5:C5"/>
    <mergeCell ref="B2:G3"/>
    <mergeCell ref="B4:C4"/>
    <mergeCell ref="D4:E4"/>
    <mergeCell ref="F4:G4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9"/>
  <sheetViews>
    <sheetView showGridLines="0" showRowColHeaders="0" workbookViewId="0">
      <selection activeCell="C24" sqref="C24"/>
    </sheetView>
  </sheetViews>
  <sheetFormatPr defaultRowHeight="15" x14ac:dyDescent="0.25"/>
  <cols>
    <col min="3" max="3" width="5.7109375" bestFit="1" customWidth="1"/>
  </cols>
  <sheetData>
    <row r="1" spans="3:7" ht="15.75" thickBot="1" x14ac:dyDescent="0.3"/>
    <row r="2" spans="3:7" ht="15" customHeight="1" x14ac:dyDescent="0.25">
      <c r="C2" s="50" t="s">
        <v>14</v>
      </c>
      <c r="D2" s="51"/>
      <c r="E2" s="51"/>
      <c r="F2" s="57"/>
    </row>
    <row r="3" spans="3:7" ht="24.75" customHeight="1" thickBot="1" x14ac:dyDescent="0.3">
      <c r="C3" s="52"/>
      <c r="D3" s="53"/>
      <c r="E3" s="53"/>
      <c r="F3" s="58"/>
    </row>
    <row r="4" spans="3:7" x14ac:dyDescent="0.25">
      <c r="C4" s="54" t="s">
        <v>13</v>
      </c>
      <c r="D4" s="55"/>
      <c r="E4" s="55" t="s">
        <v>9</v>
      </c>
      <c r="F4" s="59"/>
    </row>
    <row r="5" spans="3:7" x14ac:dyDescent="0.25">
      <c r="C5" s="64" t="s">
        <v>29</v>
      </c>
      <c r="D5" s="65"/>
      <c r="E5" s="66">
        <v>50</v>
      </c>
      <c r="F5" s="67"/>
      <c r="G5" s="7"/>
    </row>
    <row r="6" spans="3:7" x14ac:dyDescent="0.25">
      <c r="C6" s="64" t="s">
        <v>24</v>
      </c>
      <c r="D6" s="65"/>
      <c r="E6" s="66">
        <v>178</v>
      </c>
      <c r="F6" s="67"/>
    </row>
    <row r="7" spans="3:7" x14ac:dyDescent="0.25">
      <c r="C7" s="64" t="s">
        <v>25</v>
      </c>
      <c r="D7" s="65"/>
      <c r="E7" s="66">
        <v>71</v>
      </c>
      <c r="F7" s="67"/>
    </row>
    <row r="8" spans="3:7" ht="15" customHeight="1" x14ac:dyDescent="0.25">
      <c r="C8" s="64" t="s">
        <v>26</v>
      </c>
      <c r="D8" s="65"/>
      <c r="E8" s="66">
        <v>23</v>
      </c>
      <c r="F8" s="67"/>
    </row>
    <row r="9" spans="3:7" ht="15.75" customHeight="1" thickBot="1" x14ac:dyDescent="0.3">
      <c r="C9" s="60" t="s">
        <v>1</v>
      </c>
      <c r="D9" s="61"/>
      <c r="E9" s="62">
        <f>SUM(E5:E8)</f>
        <v>322</v>
      </c>
      <c r="F9" s="63"/>
    </row>
  </sheetData>
  <mergeCells count="13">
    <mergeCell ref="C2:F3"/>
    <mergeCell ref="C4:D4"/>
    <mergeCell ref="E4:F4"/>
    <mergeCell ref="C5:D5"/>
    <mergeCell ref="E5:F5"/>
    <mergeCell ref="C9:D9"/>
    <mergeCell ref="E9:F9"/>
    <mergeCell ref="C6:D6"/>
    <mergeCell ref="E6:F6"/>
    <mergeCell ref="C7:D7"/>
    <mergeCell ref="E7:F7"/>
    <mergeCell ref="C8:D8"/>
    <mergeCell ref="E8:F8"/>
  </mergeCells>
  <phoneticPr fontId="0" type="noConversion"/>
  <pageMargins left="0.7" right="0.7" top="0.75" bottom="0.75" header="0.3" footer="0.3"/>
  <drawing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showGridLines="0" showRowColHeaders="0" topLeftCell="A4" workbookViewId="0">
      <selection activeCell="R33" sqref="R33"/>
    </sheetView>
  </sheetViews>
  <sheetFormatPr defaultRowHeight="15" customHeight="1" x14ac:dyDescent="0.25"/>
  <cols>
    <col min="1" max="1" width="14.5703125" bestFit="1" customWidth="1"/>
    <col min="2" max="2" width="4.42578125" bestFit="1" customWidth="1"/>
    <col min="3" max="3" width="5.42578125" customWidth="1"/>
    <col min="4" max="4" width="5.5703125" bestFit="1" customWidth="1"/>
    <col min="5" max="5" width="5.5703125" style="41" customWidth="1"/>
    <col min="6" max="6" width="5.5703125" style="46" customWidth="1"/>
    <col min="7" max="7" width="5.5703125" style="34" customWidth="1"/>
    <col min="8" max="8" width="5.5703125" style="30" customWidth="1"/>
    <col min="9" max="9" width="5.5703125" style="27" customWidth="1"/>
    <col min="10" max="10" width="5.5703125" style="26" customWidth="1"/>
    <col min="11" max="11" width="5.5703125" style="21" customWidth="1"/>
    <col min="12" max="12" width="5.5703125" customWidth="1"/>
    <col min="13" max="13" width="8.85546875" customWidth="1"/>
    <col min="14" max="16" width="8.85546875" bestFit="1" customWidth="1"/>
  </cols>
  <sheetData>
    <row r="1" spans="1:16" ht="15" customHeight="1" x14ac:dyDescent="0.25">
      <c r="A1" s="70" t="s">
        <v>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6" ht="15" customHeight="1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6" ht="15" customHeight="1" x14ac:dyDescent="0.25">
      <c r="A3" s="1" t="s">
        <v>2</v>
      </c>
      <c r="B3" s="69" t="s">
        <v>0</v>
      </c>
      <c r="C3" s="69"/>
      <c r="D3" s="2" t="s">
        <v>5</v>
      </c>
      <c r="E3" s="69" t="s">
        <v>78</v>
      </c>
      <c r="F3" s="69" t="s">
        <v>70</v>
      </c>
      <c r="G3" s="69" t="s">
        <v>69</v>
      </c>
      <c r="H3" s="69" t="s">
        <v>67</v>
      </c>
      <c r="I3" s="69" t="s">
        <v>66</v>
      </c>
      <c r="J3" s="69" t="s">
        <v>62</v>
      </c>
      <c r="K3" s="69" t="s">
        <v>61</v>
      </c>
      <c r="L3" s="69" t="s">
        <v>30</v>
      </c>
    </row>
    <row r="4" spans="1:16" ht="15" customHeight="1" x14ac:dyDescent="0.25">
      <c r="A4" s="1"/>
      <c r="B4" s="2" t="s">
        <v>3</v>
      </c>
      <c r="C4" s="2" t="s">
        <v>4</v>
      </c>
      <c r="D4" s="2"/>
      <c r="E4" s="69"/>
      <c r="F4" s="69"/>
      <c r="G4" s="69"/>
      <c r="H4" s="69"/>
      <c r="I4" s="69"/>
      <c r="J4" s="69"/>
      <c r="K4" s="69"/>
      <c r="L4" s="69"/>
    </row>
    <row r="5" spans="1:16" ht="15" customHeight="1" x14ac:dyDescent="0.25">
      <c r="A5" s="22" t="s">
        <v>31</v>
      </c>
      <c r="B5" s="23">
        <v>39</v>
      </c>
      <c r="C5" s="23">
        <v>42</v>
      </c>
      <c r="D5" s="23">
        <v>17</v>
      </c>
      <c r="E5" s="23">
        <f>D5+C5+B5</f>
        <v>98</v>
      </c>
      <c r="F5" s="23">
        <v>102</v>
      </c>
      <c r="G5" s="23">
        <v>103</v>
      </c>
      <c r="H5" s="23">
        <v>105</v>
      </c>
      <c r="I5" s="23">
        <v>109</v>
      </c>
      <c r="J5" s="23">
        <v>122</v>
      </c>
      <c r="K5" s="23">
        <v>137</v>
      </c>
      <c r="L5" s="23">
        <v>128</v>
      </c>
    </row>
    <row r="6" spans="1:16" s="41" customFormat="1" ht="15" customHeight="1" x14ac:dyDescent="0.25">
      <c r="A6" s="22" t="s">
        <v>32</v>
      </c>
      <c r="B6" s="23">
        <v>24</v>
      </c>
      <c r="C6" s="23">
        <v>21</v>
      </c>
      <c r="D6" s="23">
        <v>8</v>
      </c>
      <c r="E6" s="23">
        <f>D6+C6+B6</f>
        <v>53</v>
      </c>
      <c r="F6" s="23">
        <v>55</v>
      </c>
      <c r="G6" s="23">
        <v>57</v>
      </c>
      <c r="H6" s="23">
        <v>72</v>
      </c>
      <c r="I6" s="23">
        <v>63</v>
      </c>
      <c r="J6" s="23">
        <v>63</v>
      </c>
      <c r="K6" s="23">
        <v>55</v>
      </c>
      <c r="L6" s="23">
        <v>60</v>
      </c>
    </row>
    <row r="7" spans="1:16" s="41" customFormat="1" ht="15" customHeight="1" x14ac:dyDescent="0.25">
      <c r="A7" s="22" t="s">
        <v>35</v>
      </c>
      <c r="B7" s="23">
        <v>7</v>
      </c>
      <c r="C7" s="23">
        <v>6</v>
      </c>
      <c r="D7" s="23">
        <v>3</v>
      </c>
      <c r="E7" s="23">
        <f>D7+C7+B7</f>
        <v>16</v>
      </c>
      <c r="F7" s="23">
        <v>15</v>
      </c>
      <c r="G7" s="23">
        <v>16</v>
      </c>
      <c r="H7" s="23">
        <v>15</v>
      </c>
      <c r="I7" s="23">
        <v>15</v>
      </c>
      <c r="J7" s="23">
        <v>15</v>
      </c>
      <c r="K7" s="23">
        <v>15</v>
      </c>
      <c r="L7" s="23">
        <v>15</v>
      </c>
      <c r="M7" s="10"/>
    </row>
    <row r="8" spans="1:16" s="41" customFormat="1" ht="15" customHeight="1" x14ac:dyDescent="0.25">
      <c r="A8" s="22" t="s">
        <v>36</v>
      </c>
      <c r="B8" s="23">
        <v>6</v>
      </c>
      <c r="C8" s="23">
        <v>7</v>
      </c>
      <c r="D8" s="23">
        <v>1</v>
      </c>
      <c r="E8" s="23">
        <f>D8+C8+B8</f>
        <v>14</v>
      </c>
      <c r="F8" s="23">
        <v>15</v>
      </c>
      <c r="G8" s="23">
        <v>15</v>
      </c>
      <c r="H8" s="23">
        <v>15</v>
      </c>
      <c r="I8" s="23">
        <v>17</v>
      </c>
      <c r="J8" s="23">
        <v>16</v>
      </c>
      <c r="K8" s="23">
        <v>20</v>
      </c>
      <c r="L8" s="23">
        <v>19</v>
      </c>
      <c r="M8" s="10"/>
    </row>
    <row r="9" spans="1:16" ht="15" customHeight="1" x14ac:dyDescent="0.25">
      <c r="A9" s="22" t="s">
        <v>34</v>
      </c>
      <c r="B9" s="23">
        <v>10</v>
      </c>
      <c r="C9" s="23">
        <v>1</v>
      </c>
      <c r="D9" s="23"/>
      <c r="E9" s="23">
        <f>D9+C9+B9</f>
        <v>11</v>
      </c>
      <c r="F9" s="23">
        <v>11</v>
      </c>
      <c r="G9" s="23">
        <v>11</v>
      </c>
      <c r="H9" s="23">
        <v>12</v>
      </c>
      <c r="I9" s="23">
        <v>13</v>
      </c>
      <c r="J9" s="23">
        <v>15</v>
      </c>
      <c r="K9" s="23">
        <v>14</v>
      </c>
      <c r="L9" s="23">
        <v>18</v>
      </c>
      <c r="M9" s="10"/>
    </row>
    <row r="10" spans="1:16" ht="15" customHeight="1" x14ac:dyDescent="0.25">
      <c r="A10" s="22" t="s">
        <v>28</v>
      </c>
      <c r="B10" s="23">
        <v>2</v>
      </c>
      <c r="C10" s="23">
        <v>5</v>
      </c>
      <c r="D10" s="23">
        <v>4</v>
      </c>
      <c r="E10" s="23">
        <f>D10+C10+B10</f>
        <v>11</v>
      </c>
      <c r="F10" s="23">
        <v>9</v>
      </c>
      <c r="G10" s="23">
        <v>9</v>
      </c>
      <c r="H10" s="23">
        <v>6</v>
      </c>
      <c r="I10" s="23">
        <v>12</v>
      </c>
      <c r="J10" s="23">
        <v>12</v>
      </c>
      <c r="K10" s="23">
        <v>14</v>
      </c>
      <c r="L10" s="23">
        <v>10</v>
      </c>
    </row>
    <row r="11" spans="1:16" ht="15" customHeight="1" x14ac:dyDescent="0.25">
      <c r="A11" s="22" t="s">
        <v>72</v>
      </c>
      <c r="B11" s="23">
        <v>1</v>
      </c>
      <c r="C11" s="23">
        <v>4</v>
      </c>
      <c r="D11" s="23">
        <v>5</v>
      </c>
      <c r="E11" s="23">
        <f>D11+C11+B11</f>
        <v>10</v>
      </c>
      <c r="F11" s="23">
        <v>7</v>
      </c>
      <c r="G11" s="23">
        <v>6</v>
      </c>
      <c r="H11" s="23">
        <v>5</v>
      </c>
      <c r="I11" s="23">
        <v>1</v>
      </c>
      <c r="J11" s="23">
        <v>1</v>
      </c>
      <c r="K11" s="23">
        <v>1</v>
      </c>
      <c r="L11" s="23"/>
      <c r="M11" s="10"/>
    </row>
    <row r="12" spans="1:16" s="41" customFormat="1" ht="15" customHeight="1" x14ac:dyDescent="0.25">
      <c r="A12" s="22" t="s">
        <v>38</v>
      </c>
      <c r="B12" s="23">
        <v>7</v>
      </c>
      <c r="C12" s="23">
        <v>2</v>
      </c>
      <c r="D12" s="23">
        <v>1</v>
      </c>
      <c r="E12" s="23">
        <f>D12+C12+B12</f>
        <v>10</v>
      </c>
      <c r="F12" s="23">
        <v>6</v>
      </c>
      <c r="G12" s="23">
        <v>7</v>
      </c>
      <c r="H12" s="23">
        <v>11</v>
      </c>
      <c r="I12" s="23">
        <v>8</v>
      </c>
      <c r="J12" s="23">
        <v>8</v>
      </c>
      <c r="K12" s="23">
        <v>8</v>
      </c>
      <c r="L12" s="23">
        <v>10</v>
      </c>
      <c r="M12" s="10"/>
    </row>
    <row r="13" spans="1:16" ht="15" customHeight="1" x14ac:dyDescent="0.25">
      <c r="A13" s="22" t="s">
        <v>40</v>
      </c>
      <c r="B13" s="23">
        <v>4</v>
      </c>
      <c r="C13" s="23">
        <v>3</v>
      </c>
      <c r="D13" s="23">
        <v>3</v>
      </c>
      <c r="E13" s="23">
        <f>D13+C13+B13</f>
        <v>10</v>
      </c>
      <c r="F13" s="23">
        <v>10</v>
      </c>
      <c r="G13" s="23">
        <v>12</v>
      </c>
      <c r="H13" s="23">
        <v>11</v>
      </c>
      <c r="I13" s="23">
        <v>10</v>
      </c>
      <c r="J13" s="23">
        <v>5</v>
      </c>
      <c r="K13" s="23">
        <v>9</v>
      </c>
      <c r="L13" s="23">
        <v>9</v>
      </c>
      <c r="M13" s="10"/>
    </row>
    <row r="14" spans="1:16" ht="15" customHeight="1" x14ac:dyDescent="0.25">
      <c r="A14" s="22" t="s">
        <v>43</v>
      </c>
      <c r="B14" s="23">
        <v>4</v>
      </c>
      <c r="C14" s="23">
        <v>3</v>
      </c>
      <c r="D14" s="23">
        <v>1</v>
      </c>
      <c r="E14" s="23">
        <f>D14+C14+B14</f>
        <v>8</v>
      </c>
      <c r="F14" s="23">
        <v>9</v>
      </c>
      <c r="G14" s="23">
        <v>9</v>
      </c>
      <c r="H14" s="23">
        <v>9</v>
      </c>
      <c r="I14" s="23">
        <v>9</v>
      </c>
      <c r="J14" s="23">
        <v>9</v>
      </c>
      <c r="K14" s="23">
        <v>7</v>
      </c>
      <c r="L14" s="23">
        <v>5</v>
      </c>
      <c r="M14" s="10"/>
    </row>
    <row r="15" spans="1:16" ht="15" customHeight="1" x14ac:dyDescent="0.25">
      <c r="A15" s="22" t="s">
        <v>33</v>
      </c>
      <c r="B15" s="23"/>
      <c r="C15" s="23">
        <v>8</v>
      </c>
      <c r="D15" s="23"/>
      <c r="E15" s="23">
        <f>D15+C15+B15</f>
        <v>8</v>
      </c>
      <c r="F15" s="23">
        <v>12</v>
      </c>
      <c r="G15" s="23">
        <v>11</v>
      </c>
      <c r="H15" s="23">
        <v>14</v>
      </c>
      <c r="I15" s="23">
        <v>15</v>
      </c>
      <c r="J15" s="23">
        <v>12</v>
      </c>
      <c r="K15" s="23">
        <v>10</v>
      </c>
      <c r="L15" s="23">
        <v>8</v>
      </c>
      <c r="M15" s="10"/>
      <c r="N15" s="9"/>
      <c r="O15" s="9"/>
      <c r="P15" s="9"/>
    </row>
    <row r="16" spans="1:16" ht="15" customHeight="1" x14ac:dyDescent="0.25">
      <c r="A16" s="22" t="s">
        <v>42</v>
      </c>
      <c r="B16" s="23">
        <v>3</v>
      </c>
      <c r="C16" s="23">
        <v>3</v>
      </c>
      <c r="D16" s="23">
        <v>1</v>
      </c>
      <c r="E16" s="23">
        <f>D16+C16+B16</f>
        <v>7</v>
      </c>
      <c r="F16" s="23">
        <v>4</v>
      </c>
      <c r="G16" s="23">
        <v>4</v>
      </c>
      <c r="H16" s="23">
        <v>4</v>
      </c>
      <c r="I16" s="23">
        <v>4</v>
      </c>
      <c r="J16" s="23">
        <v>4</v>
      </c>
      <c r="K16" s="23">
        <v>4</v>
      </c>
      <c r="L16" s="23">
        <v>4</v>
      </c>
      <c r="M16" s="27"/>
      <c r="N16" s="9"/>
      <c r="O16" s="9"/>
      <c r="P16" s="9"/>
    </row>
    <row r="17" spans="1:22" ht="15" customHeight="1" x14ac:dyDescent="0.25">
      <c r="A17" s="22" t="s">
        <v>58</v>
      </c>
      <c r="B17" s="23">
        <v>1</v>
      </c>
      <c r="C17" s="23">
        <v>2</v>
      </c>
      <c r="D17" s="23">
        <v>3</v>
      </c>
      <c r="E17" s="23">
        <f>D17+C17+B17</f>
        <v>6</v>
      </c>
      <c r="F17" s="23">
        <v>5</v>
      </c>
      <c r="G17" s="23">
        <v>4</v>
      </c>
      <c r="H17" s="23">
        <v>4</v>
      </c>
      <c r="I17" s="23">
        <v>6</v>
      </c>
      <c r="J17" s="23">
        <v>5</v>
      </c>
      <c r="K17" s="23">
        <v>4</v>
      </c>
      <c r="L17" s="23">
        <v>4</v>
      </c>
      <c r="M17" s="10"/>
      <c r="N17" s="9"/>
      <c r="O17" s="9"/>
      <c r="P17" s="9"/>
    </row>
    <row r="18" spans="1:22" ht="15" customHeight="1" x14ac:dyDescent="0.25">
      <c r="A18" s="22" t="s">
        <v>37</v>
      </c>
      <c r="B18" s="23">
        <v>2</v>
      </c>
      <c r="C18" s="23">
        <v>1</v>
      </c>
      <c r="D18" s="23">
        <v>2</v>
      </c>
      <c r="E18" s="23">
        <f>D18+C18+B18</f>
        <v>5</v>
      </c>
      <c r="F18" s="23">
        <v>9</v>
      </c>
      <c r="G18" s="23">
        <v>11</v>
      </c>
      <c r="H18" s="23">
        <v>12</v>
      </c>
      <c r="I18" s="23">
        <v>11</v>
      </c>
      <c r="J18" s="23">
        <v>15</v>
      </c>
      <c r="K18" s="23">
        <v>11</v>
      </c>
      <c r="L18" s="23">
        <v>9</v>
      </c>
      <c r="M18" s="27"/>
      <c r="N18" s="68"/>
      <c r="O18" s="18"/>
      <c r="P18" s="9"/>
    </row>
    <row r="19" spans="1:22" s="41" customFormat="1" ht="15" customHeight="1" x14ac:dyDescent="0.25">
      <c r="A19" s="22" t="s">
        <v>77</v>
      </c>
      <c r="B19" s="23">
        <v>4</v>
      </c>
      <c r="C19" s="23">
        <v>1</v>
      </c>
      <c r="D19" s="23"/>
      <c r="E19" s="23">
        <f>D19+C19+B19</f>
        <v>5</v>
      </c>
      <c r="F19" s="23">
        <v>5</v>
      </c>
      <c r="G19" s="23"/>
      <c r="H19" s="23"/>
      <c r="I19" s="23"/>
      <c r="J19" s="23"/>
      <c r="K19" s="23"/>
      <c r="L19" s="23"/>
      <c r="N19" s="68"/>
      <c r="O19" s="18"/>
      <c r="P19" s="9"/>
    </row>
    <row r="20" spans="1:22" s="41" customFormat="1" ht="15" customHeight="1" x14ac:dyDescent="0.25">
      <c r="A20" s="22" t="s">
        <v>39</v>
      </c>
      <c r="B20" s="23">
        <v>3</v>
      </c>
      <c r="C20" s="23">
        <v>1</v>
      </c>
      <c r="D20" s="23"/>
      <c r="E20" s="23">
        <f>D20+C20+B20</f>
        <v>4</v>
      </c>
      <c r="F20" s="23">
        <v>4</v>
      </c>
      <c r="G20" s="23">
        <v>4</v>
      </c>
      <c r="H20" s="23">
        <v>4</v>
      </c>
      <c r="I20" s="23">
        <v>4</v>
      </c>
      <c r="J20" s="23">
        <v>5</v>
      </c>
      <c r="K20" s="23">
        <v>11</v>
      </c>
      <c r="L20" s="23">
        <v>14</v>
      </c>
      <c r="N20" s="68"/>
      <c r="O20" s="18"/>
      <c r="P20" s="9"/>
    </row>
    <row r="21" spans="1:22" s="41" customFormat="1" ht="15" customHeight="1" x14ac:dyDescent="0.25">
      <c r="A21" s="22" t="s">
        <v>48</v>
      </c>
      <c r="B21" s="23">
        <v>3</v>
      </c>
      <c r="C21" s="23"/>
      <c r="D21" s="23"/>
      <c r="E21" s="23">
        <f>D21+C21+B21</f>
        <v>3</v>
      </c>
      <c r="F21" s="23">
        <v>3</v>
      </c>
      <c r="G21" s="23">
        <v>3</v>
      </c>
      <c r="H21" s="23">
        <v>3</v>
      </c>
      <c r="I21" s="23">
        <v>4</v>
      </c>
      <c r="J21" s="23">
        <v>2</v>
      </c>
      <c r="K21" s="23">
        <v>3</v>
      </c>
      <c r="L21" s="23">
        <v>4</v>
      </c>
      <c r="N21" s="68"/>
      <c r="O21" s="18"/>
      <c r="P21" s="9"/>
    </row>
    <row r="22" spans="1:22" ht="15" customHeight="1" x14ac:dyDescent="0.25">
      <c r="A22" s="22" t="s">
        <v>49</v>
      </c>
      <c r="B22" s="23">
        <v>2</v>
      </c>
      <c r="C22" s="23">
        <v>1</v>
      </c>
      <c r="D22" s="23"/>
      <c r="E22" s="23">
        <f>D22+C22+B22</f>
        <v>3</v>
      </c>
      <c r="F22" s="23">
        <v>3</v>
      </c>
      <c r="G22" s="23">
        <v>2</v>
      </c>
      <c r="H22" s="23">
        <v>2</v>
      </c>
      <c r="I22" s="23">
        <v>2</v>
      </c>
      <c r="J22" s="23">
        <v>3</v>
      </c>
      <c r="K22" s="23">
        <v>3</v>
      </c>
      <c r="L22" s="23">
        <v>2</v>
      </c>
      <c r="M22" s="27"/>
      <c r="N22" s="68"/>
      <c r="O22" s="18"/>
      <c r="P22" s="9"/>
      <c r="R22" s="16"/>
      <c r="S22" s="16"/>
      <c r="T22" s="16"/>
      <c r="U22" s="16"/>
      <c r="V22" s="16"/>
    </row>
    <row r="23" spans="1:22" s="41" customFormat="1" ht="15" customHeight="1" x14ac:dyDescent="0.25">
      <c r="A23" s="22" t="s">
        <v>56</v>
      </c>
      <c r="B23" s="23">
        <v>2</v>
      </c>
      <c r="C23" s="23"/>
      <c r="D23" s="23">
        <v>1</v>
      </c>
      <c r="E23" s="23">
        <f>D23+C23+B23</f>
        <v>3</v>
      </c>
      <c r="F23" s="23">
        <v>1</v>
      </c>
      <c r="G23" s="23">
        <v>1</v>
      </c>
      <c r="H23" s="23">
        <v>1</v>
      </c>
      <c r="I23" s="23">
        <v>2</v>
      </c>
      <c r="J23" s="23">
        <v>2</v>
      </c>
      <c r="K23" s="23">
        <v>3</v>
      </c>
      <c r="L23" s="23">
        <v>3</v>
      </c>
      <c r="N23" s="42"/>
      <c r="O23" s="18"/>
      <c r="P23" s="9"/>
      <c r="R23" s="16"/>
      <c r="S23" s="16"/>
      <c r="T23" s="16"/>
      <c r="U23" s="16"/>
      <c r="V23" s="16"/>
    </row>
    <row r="24" spans="1:22" s="41" customFormat="1" ht="15" customHeight="1" x14ac:dyDescent="0.25">
      <c r="A24" s="22" t="s">
        <v>50</v>
      </c>
      <c r="B24" s="23">
        <v>2</v>
      </c>
      <c r="C24" s="23">
        <v>1</v>
      </c>
      <c r="D24" s="23"/>
      <c r="E24" s="23">
        <f>D24+C24+B24</f>
        <v>3</v>
      </c>
      <c r="F24" s="23">
        <v>3</v>
      </c>
      <c r="G24" s="23">
        <v>2</v>
      </c>
      <c r="H24" s="23">
        <v>2</v>
      </c>
      <c r="I24" s="23">
        <v>2</v>
      </c>
      <c r="J24" s="23">
        <v>2</v>
      </c>
      <c r="K24" s="23">
        <v>1</v>
      </c>
      <c r="L24" s="23">
        <v>2</v>
      </c>
      <c r="N24" s="42"/>
      <c r="O24" s="18"/>
      <c r="P24" s="9"/>
      <c r="R24" s="16"/>
      <c r="S24" s="16"/>
      <c r="T24" s="16"/>
      <c r="U24" s="16"/>
      <c r="V24" s="16"/>
    </row>
    <row r="25" spans="1:22" s="41" customFormat="1" ht="15" customHeight="1" x14ac:dyDescent="0.25">
      <c r="A25" s="22" t="s">
        <v>51</v>
      </c>
      <c r="B25" s="23">
        <v>3</v>
      </c>
      <c r="C25" s="23"/>
      <c r="D25" s="23"/>
      <c r="E25" s="23">
        <f>D25+C25+B25</f>
        <v>3</v>
      </c>
      <c r="F25" s="23">
        <v>4</v>
      </c>
      <c r="G25" s="23">
        <v>4</v>
      </c>
      <c r="H25" s="23">
        <v>2</v>
      </c>
      <c r="I25" s="23">
        <v>2</v>
      </c>
      <c r="J25" s="23">
        <v>3</v>
      </c>
      <c r="K25" s="23">
        <v>3</v>
      </c>
      <c r="L25" s="23">
        <v>2</v>
      </c>
      <c r="N25" s="42"/>
      <c r="O25" s="18"/>
      <c r="P25" s="9"/>
      <c r="R25" s="16"/>
      <c r="S25" s="16"/>
      <c r="T25" s="16"/>
      <c r="U25" s="16"/>
      <c r="V25" s="16"/>
    </row>
    <row r="26" spans="1:22" s="41" customFormat="1" ht="15" customHeight="1" x14ac:dyDescent="0.25">
      <c r="A26" s="22" t="s">
        <v>41</v>
      </c>
      <c r="B26" s="23">
        <v>1</v>
      </c>
      <c r="C26" s="23">
        <v>2</v>
      </c>
      <c r="D26" s="23"/>
      <c r="E26" s="23">
        <f>D26+C26+B26</f>
        <v>3</v>
      </c>
      <c r="F26" s="23">
        <v>3</v>
      </c>
      <c r="G26" s="23">
        <v>3</v>
      </c>
      <c r="H26" s="23">
        <v>2</v>
      </c>
      <c r="I26" s="23">
        <v>1</v>
      </c>
      <c r="J26" s="23">
        <v>2</v>
      </c>
      <c r="K26" s="23">
        <v>4</v>
      </c>
      <c r="L26" s="23">
        <v>1</v>
      </c>
      <c r="N26" s="42"/>
      <c r="O26" s="18"/>
      <c r="P26" s="9"/>
      <c r="R26" s="16"/>
      <c r="S26" s="16"/>
      <c r="T26" s="16"/>
      <c r="U26" s="16"/>
      <c r="V26" s="16"/>
    </row>
    <row r="27" spans="1:22" ht="15" customHeight="1" x14ac:dyDescent="0.25">
      <c r="A27" s="22" t="s">
        <v>47</v>
      </c>
      <c r="B27" s="23">
        <v>3</v>
      </c>
      <c r="C27" s="23"/>
      <c r="D27" s="23"/>
      <c r="E27" s="23">
        <f>D27+C27+B27</f>
        <v>3</v>
      </c>
      <c r="F27" s="23">
        <v>3</v>
      </c>
      <c r="G27" s="23">
        <v>6</v>
      </c>
      <c r="H27" s="23">
        <v>5</v>
      </c>
      <c r="I27" s="23">
        <v>3</v>
      </c>
      <c r="J27" s="23">
        <v>4</v>
      </c>
      <c r="K27" s="23">
        <v>4</v>
      </c>
      <c r="L27" s="23">
        <v>3</v>
      </c>
      <c r="M27" s="10"/>
      <c r="N27" s="9"/>
      <c r="O27" s="9"/>
      <c r="P27" s="9"/>
      <c r="R27" s="16"/>
      <c r="S27" s="16"/>
      <c r="T27" s="16"/>
      <c r="U27" s="16"/>
      <c r="V27" s="16"/>
    </row>
    <row r="28" spans="1:22" ht="15" customHeight="1" x14ac:dyDescent="0.25">
      <c r="A28" s="22" t="s">
        <v>55</v>
      </c>
      <c r="B28" s="23">
        <v>1</v>
      </c>
      <c r="C28" s="23">
        <v>1</v>
      </c>
      <c r="D28" s="23"/>
      <c r="E28" s="23">
        <f>D28+C28+B28</f>
        <v>2</v>
      </c>
      <c r="F28" s="23">
        <v>2</v>
      </c>
      <c r="G28" s="23">
        <v>3</v>
      </c>
      <c r="H28" s="23">
        <v>4</v>
      </c>
      <c r="I28" s="23">
        <v>4</v>
      </c>
      <c r="J28" s="23">
        <v>2</v>
      </c>
      <c r="K28" s="23">
        <v>2</v>
      </c>
      <c r="L28" s="23">
        <v>2</v>
      </c>
      <c r="M28" s="10"/>
      <c r="N28" s="8"/>
      <c r="O28" s="8"/>
      <c r="P28" s="8"/>
      <c r="T28" s="16"/>
    </row>
    <row r="29" spans="1:22" ht="15" customHeight="1" x14ac:dyDescent="0.25">
      <c r="A29" s="22" t="s">
        <v>46</v>
      </c>
      <c r="B29" s="23">
        <v>1</v>
      </c>
      <c r="C29" s="23">
        <v>1</v>
      </c>
      <c r="D29" s="23"/>
      <c r="E29" s="23">
        <f>D29+C29+B29</f>
        <v>2</v>
      </c>
      <c r="F29" s="23">
        <v>2</v>
      </c>
      <c r="G29" s="23">
        <v>2</v>
      </c>
      <c r="H29" s="23">
        <v>2</v>
      </c>
      <c r="I29" s="23">
        <v>2</v>
      </c>
      <c r="J29" s="23">
        <v>1</v>
      </c>
      <c r="K29" s="23">
        <v>3</v>
      </c>
      <c r="L29" s="23">
        <v>3</v>
      </c>
      <c r="M29" s="10"/>
      <c r="N29" s="6"/>
      <c r="O29" s="6"/>
      <c r="P29" s="6"/>
      <c r="T29" s="16"/>
    </row>
    <row r="30" spans="1:22" ht="15" customHeight="1" x14ac:dyDescent="0.25">
      <c r="A30" s="22" t="s">
        <v>52</v>
      </c>
      <c r="B30" s="23">
        <v>2</v>
      </c>
      <c r="C30" s="23"/>
      <c r="D30" s="23"/>
      <c r="E30" s="23">
        <f>D30+C30+B30</f>
        <v>2</v>
      </c>
      <c r="F30" s="23">
        <v>2</v>
      </c>
      <c r="G30" s="23">
        <v>2</v>
      </c>
      <c r="H30" s="23">
        <v>2</v>
      </c>
      <c r="I30" s="23">
        <v>1</v>
      </c>
      <c r="J30" s="23">
        <v>1</v>
      </c>
      <c r="K30" s="23">
        <v>3</v>
      </c>
      <c r="L30" s="23">
        <v>3</v>
      </c>
      <c r="M30" s="10"/>
      <c r="N30" s="6"/>
      <c r="O30" s="6"/>
      <c r="P30" s="6"/>
      <c r="T30" s="16"/>
    </row>
    <row r="31" spans="1:22" s="41" customFormat="1" ht="15" customHeight="1" x14ac:dyDescent="0.25">
      <c r="A31" s="22" t="s">
        <v>44</v>
      </c>
      <c r="B31" s="23">
        <v>1</v>
      </c>
      <c r="C31" s="23">
        <v>1</v>
      </c>
      <c r="D31" s="23"/>
      <c r="E31" s="23">
        <f>D31+C31+B31</f>
        <v>2</v>
      </c>
      <c r="F31" s="23">
        <v>2</v>
      </c>
      <c r="G31" s="25">
        <v>2</v>
      </c>
      <c r="H31" s="25">
        <v>2</v>
      </c>
      <c r="I31" s="25">
        <v>2</v>
      </c>
      <c r="J31" s="25">
        <v>3</v>
      </c>
      <c r="K31" s="25">
        <v>3</v>
      </c>
      <c r="L31" s="25">
        <v>3</v>
      </c>
      <c r="M31" s="10"/>
      <c r="N31" s="6"/>
      <c r="O31" s="6"/>
      <c r="P31" s="6"/>
      <c r="T31" s="16"/>
    </row>
    <row r="32" spans="1:22" ht="15" customHeight="1" x14ac:dyDescent="0.25">
      <c r="A32" s="22" t="s">
        <v>59</v>
      </c>
      <c r="B32" s="23">
        <v>1</v>
      </c>
      <c r="C32" s="23">
        <v>1</v>
      </c>
      <c r="D32" s="23"/>
      <c r="E32" s="23">
        <f>D32+C32+B32</f>
        <v>2</v>
      </c>
      <c r="F32" s="23">
        <v>1</v>
      </c>
      <c r="G32" s="23">
        <v>1</v>
      </c>
      <c r="H32" s="23">
        <v>1</v>
      </c>
      <c r="I32" s="23">
        <v>1</v>
      </c>
      <c r="J32" s="23">
        <v>1</v>
      </c>
      <c r="K32" s="23">
        <v>1</v>
      </c>
      <c r="L32" s="23">
        <v>1</v>
      </c>
      <c r="M32" s="27"/>
      <c r="N32" s="6"/>
      <c r="O32" s="6"/>
      <c r="P32" s="6"/>
      <c r="T32" s="16"/>
    </row>
    <row r="33" spans="1:21" ht="15" customHeight="1" x14ac:dyDescent="0.25">
      <c r="A33" s="22" t="s">
        <v>74</v>
      </c>
      <c r="B33" s="23">
        <v>2</v>
      </c>
      <c r="C33" s="23"/>
      <c r="D33" s="23"/>
      <c r="E33" s="23">
        <f>D33+C33+B33</f>
        <v>2</v>
      </c>
      <c r="F33" s="23">
        <v>1</v>
      </c>
      <c r="G33" s="23">
        <v>1</v>
      </c>
      <c r="H33" s="23">
        <v>1</v>
      </c>
      <c r="I33" s="23">
        <v>1</v>
      </c>
      <c r="J33" s="23">
        <v>2</v>
      </c>
      <c r="K33" s="23">
        <v>2</v>
      </c>
      <c r="L33" s="23">
        <v>3</v>
      </c>
      <c r="M33" s="10"/>
      <c r="N33" s="6"/>
      <c r="O33" s="6"/>
      <c r="P33" s="6"/>
      <c r="T33" s="16"/>
    </row>
    <row r="34" spans="1:21" ht="15" customHeight="1" x14ac:dyDescent="0.25">
      <c r="A34" s="22" t="s">
        <v>63</v>
      </c>
      <c r="B34" s="23">
        <v>1</v>
      </c>
      <c r="C34" s="23">
        <v>1</v>
      </c>
      <c r="D34" s="23"/>
      <c r="E34" s="23">
        <f>D34+C34+B34</f>
        <v>2</v>
      </c>
      <c r="F34" s="23">
        <v>2</v>
      </c>
      <c r="G34" s="23">
        <v>2</v>
      </c>
      <c r="H34" s="23">
        <v>2</v>
      </c>
      <c r="I34" s="23">
        <v>2</v>
      </c>
      <c r="J34" s="23">
        <v>2</v>
      </c>
      <c r="K34" s="23"/>
      <c r="L34" s="23"/>
      <c r="M34" s="10"/>
      <c r="N34" s="6"/>
      <c r="O34" s="6"/>
      <c r="P34" s="6"/>
      <c r="T34" s="16"/>
    </row>
    <row r="35" spans="1:21" ht="15" customHeight="1" x14ac:dyDescent="0.25">
      <c r="A35" s="22" t="s">
        <v>54</v>
      </c>
      <c r="B35" s="23">
        <v>1</v>
      </c>
      <c r="C35" s="23"/>
      <c r="D35" s="23"/>
      <c r="E35" s="23">
        <f>D35+C35+B35</f>
        <v>1</v>
      </c>
      <c r="F35" s="23">
        <v>1</v>
      </c>
      <c r="G35" s="23">
        <v>1</v>
      </c>
      <c r="H35" s="23">
        <v>1</v>
      </c>
      <c r="I35" s="23">
        <v>1</v>
      </c>
      <c r="J35" s="23">
        <v>1</v>
      </c>
      <c r="K35" s="23">
        <v>1</v>
      </c>
      <c r="L35" s="23">
        <v>1</v>
      </c>
      <c r="M35" s="10"/>
      <c r="N35" s="6"/>
      <c r="O35" s="6"/>
      <c r="P35" s="6"/>
      <c r="T35" s="16"/>
    </row>
    <row r="36" spans="1:21" ht="15" customHeight="1" x14ac:dyDescent="0.25">
      <c r="A36" s="22" t="s">
        <v>45</v>
      </c>
      <c r="B36" s="23"/>
      <c r="C36" s="23">
        <v>1</v>
      </c>
      <c r="D36" s="23"/>
      <c r="E36" s="23">
        <f>D36+C36+B36</f>
        <v>1</v>
      </c>
      <c r="F36" s="23">
        <v>1</v>
      </c>
      <c r="G36" s="23">
        <v>2</v>
      </c>
      <c r="H36" s="23">
        <v>8</v>
      </c>
      <c r="I36" s="23">
        <v>12</v>
      </c>
      <c r="J36" s="23">
        <v>12</v>
      </c>
      <c r="K36" s="23">
        <v>9</v>
      </c>
      <c r="L36" s="23">
        <v>3</v>
      </c>
      <c r="M36" s="10"/>
      <c r="N36" s="6"/>
      <c r="O36" s="6"/>
      <c r="P36" s="6"/>
      <c r="T36" s="16"/>
    </row>
    <row r="37" spans="1:21" ht="15" customHeight="1" x14ac:dyDescent="0.25">
      <c r="A37" s="22" t="s">
        <v>73</v>
      </c>
      <c r="B37" s="23">
        <v>1</v>
      </c>
      <c r="C37" s="23"/>
      <c r="D37" s="23"/>
      <c r="E37" s="23">
        <f>D37+C37+B37</f>
        <v>1</v>
      </c>
      <c r="F37" s="23">
        <v>1</v>
      </c>
      <c r="G37" s="23">
        <v>1</v>
      </c>
      <c r="H37" s="23"/>
      <c r="I37" s="23"/>
      <c r="J37" s="23"/>
      <c r="K37" s="23"/>
      <c r="L37" s="23"/>
      <c r="M37" s="10"/>
      <c r="N37" s="6"/>
      <c r="O37" s="6"/>
      <c r="P37" s="6"/>
      <c r="T37" s="16"/>
    </row>
    <row r="38" spans="1:21" ht="15" customHeight="1" x14ac:dyDescent="0.25">
      <c r="A38" s="22" t="s">
        <v>57</v>
      </c>
      <c r="B38" s="23">
        <v>1</v>
      </c>
      <c r="C38" s="23"/>
      <c r="D38" s="23"/>
      <c r="E38" s="23">
        <f>D38+C38+B38</f>
        <v>1</v>
      </c>
      <c r="F38" s="23">
        <v>1</v>
      </c>
      <c r="G38" s="23">
        <v>1</v>
      </c>
      <c r="H38" s="23">
        <v>1</v>
      </c>
      <c r="I38" s="23">
        <v>1</v>
      </c>
      <c r="J38" s="23">
        <v>1</v>
      </c>
      <c r="K38" s="23">
        <v>1</v>
      </c>
      <c r="L38" s="23">
        <v>1</v>
      </c>
      <c r="M38" s="10"/>
      <c r="N38" s="6"/>
      <c r="O38" s="6"/>
      <c r="P38" s="6"/>
      <c r="T38" s="16"/>
    </row>
    <row r="39" spans="1:21" ht="15" customHeight="1" x14ac:dyDescent="0.25">
      <c r="A39" s="22" t="s">
        <v>53</v>
      </c>
      <c r="B39" s="23">
        <v>1</v>
      </c>
      <c r="C39" s="23"/>
      <c r="D39" s="23"/>
      <c r="E39" s="23">
        <f>D39+C39+B39</f>
        <v>1</v>
      </c>
      <c r="F39" s="23">
        <v>1</v>
      </c>
      <c r="G39" s="23">
        <v>1</v>
      </c>
      <c r="H39" s="23">
        <v>3</v>
      </c>
      <c r="I39" s="23">
        <v>3</v>
      </c>
      <c r="J39" s="23">
        <v>3</v>
      </c>
      <c r="K39" s="23">
        <v>3</v>
      </c>
      <c r="L39" s="23">
        <v>2</v>
      </c>
      <c r="M39" s="10"/>
      <c r="N39" s="6"/>
      <c r="O39" s="6"/>
      <c r="P39" s="6"/>
      <c r="T39" s="16"/>
    </row>
    <row r="40" spans="1:21" ht="15" customHeight="1" x14ac:dyDescent="0.25">
      <c r="A40" s="22" t="s">
        <v>71</v>
      </c>
      <c r="B40" s="23">
        <v>1</v>
      </c>
      <c r="C40" s="23"/>
      <c r="D40" s="23"/>
      <c r="E40" s="23">
        <f>D40+C40+B40</f>
        <v>1</v>
      </c>
      <c r="F40" s="23">
        <v>1</v>
      </c>
      <c r="G40" s="23"/>
      <c r="H40" s="23"/>
      <c r="I40" s="23"/>
      <c r="J40" s="23"/>
      <c r="K40" s="23"/>
      <c r="L40" s="23"/>
      <c r="M40" s="27"/>
      <c r="N40" s="6"/>
      <c r="O40" s="6"/>
      <c r="P40" s="6"/>
      <c r="T40" s="16"/>
    </row>
    <row r="41" spans="1:21" s="29" customFormat="1" ht="15" customHeight="1" x14ac:dyDescent="0.25">
      <c r="A41" s="22" t="s">
        <v>60</v>
      </c>
      <c r="B41" s="23">
        <v>1</v>
      </c>
      <c r="C41" s="23"/>
      <c r="D41" s="23"/>
      <c r="E41" s="23">
        <f>D41+C41+B41</f>
        <v>1</v>
      </c>
      <c r="F41" s="23">
        <v>1</v>
      </c>
      <c r="G41" s="23">
        <v>1</v>
      </c>
      <c r="H41" s="23">
        <v>1</v>
      </c>
      <c r="I41" s="23">
        <v>1</v>
      </c>
      <c r="J41" s="23">
        <v>1</v>
      </c>
      <c r="K41" s="23">
        <v>1</v>
      </c>
      <c r="L41" s="23">
        <v>1</v>
      </c>
      <c r="N41" s="6"/>
      <c r="O41" s="6"/>
      <c r="P41" s="6"/>
      <c r="T41" s="16"/>
    </row>
    <row r="42" spans="1:21" s="29" customFormat="1" ht="15" customHeight="1" x14ac:dyDescent="0.25">
      <c r="A42" s="22" t="s">
        <v>79</v>
      </c>
      <c r="B42" s="23"/>
      <c r="C42" s="23">
        <v>1</v>
      </c>
      <c r="D42" s="23"/>
      <c r="E42" s="23">
        <f>D42+C42+B42</f>
        <v>1</v>
      </c>
      <c r="F42" s="23"/>
      <c r="G42" s="23"/>
      <c r="H42" s="23"/>
      <c r="I42" s="23"/>
      <c r="J42" s="23"/>
      <c r="K42" s="23"/>
      <c r="L42" s="23"/>
      <c r="N42" s="6"/>
      <c r="O42" s="6"/>
      <c r="P42" s="6"/>
      <c r="T42" s="16"/>
    </row>
    <row r="43" spans="1:21" ht="15" customHeight="1" x14ac:dyDescent="0.25">
      <c r="A43" s="22" t="s">
        <v>64</v>
      </c>
      <c r="B43" s="23"/>
      <c r="C43" s="23">
        <v>1</v>
      </c>
      <c r="D43" s="23"/>
      <c r="E43" s="23">
        <f>D43+C43+B43</f>
        <v>1</v>
      </c>
      <c r="F43" s="23">
        <v>1</v>
      </c>
      <c r="G43" s="23">
        <v>1</v>
      </c>
      <c r="H43" s="23">
        <v>1</v>
      </c>
      <c r="I43" s="23">
        <v>1</v>
      </c>
      <c r="J43" s="23">
        <v>1</v>
      </c>
      <c r="K43" s="23">
        <v>1</v>
      </c>
      <c r="L43" s="23"/>
      <c r="M43" s="27"/>
      <c r="N43" s="6"/>
      <c r="O43" s="6"/>
      <c r="P43" s="6"/>
      <c r="T43" s="16"/>
    </row>
    <row r="44" spans="1:21" s="29" customFormat="1" ht="15" customHeight="1" x14ac:dyDescent="0.25">
      <c r="A44" s="22" t="s">
        <v>27</v>
      </c>
      <c r="B44" s="23">
        <v>1</v>
      </c>
      <c r="C44" s="23"/>
      <c r="D44" s="23"/>
      <c r="E44" s="23">
        <f>D44+C44+B44</f>
        <v>1</v>
      </c>
      <c r="F44" s="23">
        <v>1</v>
      </c>
      <c r="G44" s="23">
        <v>1</v>
      </c>
      <c r="H44" s="23">
        <v>1</v>
      </c>
      <c r="I44" s="23">
        <v>1</v>
      </c>
      <c r="J44" s="23">
        <v>1</v>
      </c>
      <c r="K44" s="23">
        <v>1</v>
      </c>
      <c r="L44" s="23">
        <v>1</v>
      </c>
      <c r="N44" s="6"/>
      <c r="O44" s="6"/>
      <c r="P44" s="6"/>
      <c r="T44" s="16"/>
    </row>
    <row r="45" spans="1:21" s="41" customFormat="1" ht="15" customHeight="1" x14ac:dyDescent="0.25">
      <c r="A45" s="22" t="s">
        <v>75</v>
      </c>
      <c r="B45" s="23">
        <v>1</v>
      </c>
      <c r="C45" s="23"/>
      <c r="D45" s="23"/>
      <c r="E45" s="23">
        <f>D45+C45+B45</f>
        <v>1</v>
      </c>
      <c r="F45" s="23">
        <v>1</v>
      </c>
      <c r="G45" s="23"/>
      <c r="H45" s="23"/>
      <c r="I45" s="23"/>
      <c r="J45" s="23"/>
      <c r="K45" s="23"/>
      <c r="L45" s="23"/>
      <c r="N45" s="6"/>
      <c r="O45" s="6"/>
      <c r="P45" s="6"/>
      <c r="T45" s="16"/>
    </row>
    <row r="46" spans="1:21" ht="15" customHeight="1" x14ac:dyDescent="0.25">
      <c r="A46" s="24" t="s">
        <v>65</v>
      </c>
      <c r="B46" s="31">
        <f>SUM(B5:B45)</f>
        <v>150</v>
      </c>
      <c r="C46" s="31">
        <f>SUM(C5:C45)</f>
        <v>122</v>
      </c>
      <c r="D46" s="31">
        <f>SUM(D5:D45)</f>
        <v>50</v>
      </c>
      <c r="E46" s="31">
        <f>SUM(E5:E45)</f>
        <v>322</v>
      </c>
      <c r="F46" s="31">
        <f>SUM(F5:F45)</f>
        <v>320</v>
      </c>
      <c r="G46" s="31">
        <v>332</v>
      </c>
      <c r="H46" s="31">
        <v>361</v>
      </c>
      <c r="I46" s="31">
        <v>362</v>
      </c>
      <c r="J46" s="31">
        <v>375</v>
      </c>
      <c r="K46" s="31">
        <v>388</v>
      </c>
      <c r="L46" s="31">
        <v>371</v>
      </c>
      <c r="U46" s="16"/>
    </row>
    <row r="47" spans="1:21" ht="15" customHeight="1" x14ac:dyDescent="0.25">
      <c r="B47" s="6"/>
      <c r="T47" s="16"/>
    </row>
    <row r="48" spans="1:21" ht="15" customHeight="1" x14ac:dyDescent="0.25">
      <c r="T48" s="16"/>
    </row>
    <row r="49" spans="20:20" ht="15" customHeight="1" x14ac:dyDescent="0.25">
      <c r="T49" s="16"/>
    </row>
    <row r="50" spans="20:20" ht="15" customHeight="1" x14ac:dyDescent="0.25">
      <c r="T50" s="16"/>
    </row>
    <row r="51" spans="20:20" ht="15" customHeight="1" x14ac:dyDescent="0.25">
      <c r="T51" s="16"/>
    </row>
    <row r="52" spans="20:20" ht="15" customHeight="1" x14ac:dyDescent="0.25">
      <c r="T52" s="16"/>
    </row>
    <row r="53" spans="20:20" ht="15" customHeight="1" x14ac:dyDescent="0.25">
      <c r="T53" s="16"/>
    </row>
    <row r="54" spans="20:20" ht="15" customHeight="1" x14ac:dyDescent="0.25">
      <c r="T54" s="16"/>
    </row>
    <row r="55" spans="20:20" ht="15" customHeight="1" x14ac:dyDescent="0.25">
      <c r="T55" s="16"/>
    </row>
    <row r="56" spans="20:20" ht="15" customHeight="1" x14ac:dyDescent="0.25">
      <c r="T56" s="16"/>
    </row>
    <row r="57" spans="20:20" ht="15" customHeight="1" x14ac:dyDescent="0.25">
      <c r="T57" s="16"/>
    </row>
    <row r="58" spans="20:20" ht="15" customHeight="1" x14ac:dyDescent="0.25">
      <c r="T58" s="16"/>
    </row>
    <row r="59" spans="20:20" ht="15" customHeight="1" x14ac:dyDescent="0.25">
      <c r="T59" s="16"/>
    </row>
    <row r="60" spans="20:20" ht="15" customHeight="1" x14ac:dyDescent="0.25">
      <c r="T60" s="16"/>
    </row>
    <row r="61" spans="20:20" ht="15" customHeight="1" x14ac:dyDescent="0.25">
      <c r="T61" s="16"/>
    </row>
    <row r="62" spans="20:20" ht="15" customHeight="1" x14ac:dyDescent="0.25">
      <c r="T62" s="16"/>
    </row>
    <row r="63" spans="20:20" ht="15" customHeight="1" x14ac:dyDescent="0.25">
      <c r="T63" s="16"/>
    </row>
    <row r="64" spans="20:20" ht="15" customHeight="1" x14ac:dyDescent="0.25">
      <c r="T64" s="16"/>
    </row>
    <row r="65" spans="18:21" ht="15" customHeight="1" x14ac:dyDescent="0.25">
      <c r="T65" s="16"/>
    </row>
    <row r="66" spans="18:21" ht="15" customHeight="1" x14ac:dyDescent="0.25">
      <c r="T66" s="16"/>
    </row>
    <row r="67" spans="18:21" ht="15" customHeight="1" x14ac:dyDescent="0.25">
      <c r="T67" s="16"/>
    </row>
    <row r="68" spans="18:21" ht="15" customHeight="1" x14ac:dyDescent="0.25">
      <c r="T68" s="16"/>
    </row>
    <row r="69" spans="18:21" ht="15" customHeight="1" x14ac:dyDescent="0.25">
      <c r="T69" s="16"/>
    </row>
    <row r="70" spans="18:21" ht="15" customHeight="1" x14ac:dyDescent="0.25">
      <c r="T70" s="16"/>
    </row>
    <row r="71" spans="18:21" ht="15" customHeight="1" x14ac:dyDescent="0.25">
      <c r="R71" s="17"/>
      <c r="T71" s="19"/>
      <c r="U71" s="20"/>
    </row>
    <row r="72" spans="18:21" ht="15" customHeight="1" x14ac:dyDescent="0.25">
      <c r="T72" s="16"/>
    </row>
    <row r="73" spans="18:21" ht="15" customHeight="1" x14ac:dyDescent="0.25">
      <c r="T73" s="16"/>
    </row>
    <row r="74" spans="18:21" ht="15" customHeight="1" x14ac:dyDescent="0.25">
      <c r="T74" s="16"/>
    </row>
  </sheetData>
  <sortState ref="A5:L49">
    <sortCondition descending="1" ref="E5:E49"/>
  </sortState>
  <mergeCells count="11">
    <mergeCell ref="N18:N22"/>
    <mergeCell ref="L3:L4"/>
    <mergeCell ref="B3:C3"/>
    <mergeCell ref="A1:L2"/>
    <mergeCell ref="K3:K4"/>
    <mergeCell ref="J3:J4"/>
    <mergeCell ref="I3:I4"/>
    <mergeCell ref="G3:G4"/>
    <mergeCell ref="E3:E4"/>
    <mergeCell ref="H3:H4"/>
    <mergeCell ref="F3:F4"/>
  </mergeCells>
  <phoneticPr fontId="0" type="noConversion"/>
  <pageMargins left="0.7" right="0.7" top="0.75" bottom="0.75" header="0.3" footer="0.3"/>
  <pageSetup paperSize="9" orientation="portrait" verticalDpi="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showGridLines="0" workbookViewId="0">
      <selection activeCell="F8" sqref="F8:G8"/>
    </sheetView>
  </sheetViews>
  <sheetFormatPr defaultRowHeight="15" x14ac:dyDescent="0.25"/>
  <cols>
    <col min="4" max="4" width="5.7109375" bestFit="1" customWidth="1"/>
    <col min="13" max="13" width="5.7109375" bestFit="1" customWidth="1"/>
  </cols>
  <sheetData>
    <row r="1" spans="2:9" ht="15" customHeight="1" thickBot="1" x14ac:dyDescent="0.3"/>
    <row r="2" spans="2:9" ht="15" customHeight="1" x14ac:dyDescent="0.25">
      <c r="B2" s="50" t="s">
        <v>18</v>
      </c>
      <c r="C2" s="51"/>
      <c r="D2" s="51"/>
      <c r="E2" s="51"/>
      <c r="F2" s="51"/>
      <c r="G2" s="51"/>
      <c r="H2" s="51"/>
      <c r="I2" s="57"/>
    </row>
    <row r="3" spans="2:9" ht="15.75" thickBot="1" x14ac:dyDescent="0.3">
      <c r="B3" s="52"/>
      <c r="C3" s="53"/>
      <c r="D3" s="53"/>
      <c r="E3" s="53"/>
      <c r="F3" s="53"/>
      <c r="G3" s="53"/>
      <c r="H3" s="53"/>
      <c r="I3" s="58"/>
    </row>
    <row r="4" spans="2:9" x14ac:dyDescent="0.25">
      <c r="B4" s="54" t="s">
        <v>13</v>
      </c>
      <c r="C4" s="55"/>
      <c r="D4" s="55" t="s">
        <v>15</v>
      </c>
      <c r="E4" s="55"/>
      <c r="F4" s="55" t="s">
        <v>16</v>
      </c>
      <c r="G4" s="55"/>
      <c r="H4" s="55" t="s">
        <v>19</v>
      </c>
      <c r="I4" s="59"/>
    </row>
    <row r="5" spans="2:9" x14ac:dyDescent="0.25">
      <c r="B5" s="64" t="s">
        <v>17</v>
      </c>
      <c r="C5" s="71"/>
      <c r="D5" s="66">
        <v>17</v>
      </c>
      <c r="E5" s="66"/>
      <c r="F5" s="66">
        <v>16</v>
      </c>
      <c r="G5" s="66"/>
      <c r="H5" s="66">
        <v>1</v>
      </c>
      <c r="I5" s="74"/>
    </row>
    <row r="6" spans="2:9" x14ac:dyDescent="0.25">
      <c r="B6" s="64" t="s">
        <v>76</v>
      </c>
      <c r="C6" s="71"/>
      <c r="D6" s="66">
        <v>22</v>
      </c>
      <c r="E6" s="66"/>
      <c r="F6" s="66">
        <v>15</v>
      </c>
      <c r="G6" s="66"/>
      <c r="H6" s="66">
        <v>7</v>
      </c>
      <c r="I6" s="74"/>
    </row>
    <row r="7" spans="2:9" ht="15.75" customHeight="1" x14ac:dyDescent="0.25">
      <c r="B7" s="64" t="s">
        <v>68</v>
      </c>
      <c r="C7" s="71"/>
      <c r="D7" s="66">
        <v>11</v>
      </c>
      <c r="E7" s="66"/>
      <c r="F7" s="66">
        <v>5</v>
      </c>
      <c r="G7" s="66"/>
      <c r="H7" s="66">
        <v>6</v>
      </c>
      <c r="I7" s="74"/>
    </row>
    <row r="8" spans="2:9" ht="15" customHeight="1" thickBot="1" x14ac:dyDescent="0.3">
      <c r="B8" s="60" t="s">
        <v>1</v>
      </c>
      <c r="C8" s="73"/>
      <c r="D8" s="62">
        <f>SUM(D5:E7)</f>
        <v>50</v>
      </c>
      <c r="E8" s="62"/>
      <c r="F8" s="62">
        <f>SUM(F5:F7)</f>
        <v>36</v>
      </c>
      <c r="G8" s="62"/>
      <c r="H8" s="62">
        <f>SUM(H5:H7)</f>
        <v>14</v>
      </c>
      <c r="I8" s="72"/>
    </row>
  </sheetData>
  <mergeCells count="21">
    <mergeCell ref="F6:G6"/>
    <mergeCell ref="B2:I3"/>
    <mergeCell ref="B4:C4"/>
    <mergeCell ref="D4:E4"/>
    <mergeCell ref="F4:G4"/>
    <mergeCell ref="H4:I4"/>
    <mergeCell ref="F5:G5"/>
    <mergeCell ref="H5:I5"/>
    <mergeCell ref="H6:I6"/>
    <mergeCell ref="B5:C5"/>
    <mergeCell ref="B6:C6"/>
    <mergeCell ref="D6:E6"/>
    <mergeCell ref="D5:E5"/>
    <mergeCell ref="D7:E7"/>
    <mergeCell ref="B7:C7"/>
    <mergeCell ref="H8:I8"/>
    <mergeCell ref="B8:C8"/>
    <mergeCell ref="D8:E8"/>
    <mergeCell ref="F8:G8"/>
    <mergeCell ref="F7:G7"/>
    <mergeCell ref="H7:I7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showGridLines="0" showRowColHeaders="0" tabSelected="1" workbookViewId="0">
      <selection activeCell="E5" sqref="E5:G11"/>
    </sheetView>
  </sheetViews>
  <sheetFormatPr defaultRowHeight="15" x14ac:dyDescent="0.25"/>
  <cols>
    <col min="2" max="2" width="15" bestFit="1" customWidth="1"/>
    <col min="3" max="3" width="12" bestFit="1" customWidth="1"/>
    <col min="4" max="4" width="6.85546875" bestFit="1" customWidth="1"/>
    <col min="5" max="6" width="3.85546875" bestFit="1" customWidth="1"/>
    <col min="7" max="7" width="5.5703125" bestFit="1" customWidth="1"/>
  </cols>
  <sheetData>
    <row r="1" spans="2:8" ht="15.75" thickBot="1" x14ac:dyDescent="0.3"/>
    <row r="2" spans="2:8" ht="15" customHeight="1" x14ac:dyDescent="0.25">
      <c r="B2" s="50" t="s">
        <v>23</v>
      </c>
      <c r="C2" s="51"/>
      <c r="D2" s="51"/>
      <c r="E2" s="51"/>
      <c r="F2" s="51"/>
      <c r="G2" s="57"/>
    </row>
    <row r="3" spans="2:8" ht="15.75" thickBot="1" x14ac:dyDescent="0.3">
      <c r="B3" s="52"/>
      <c r="C3" s="53"/>
      <c r="D3" s="53"/>
      <c r="E3" s="53"/>
      <c r="F3" s="53"/>
      <c r="G3" s="58"/>
    </row>
    <row r="4" spans="2:8" ht="22.5" x14ac:dyDescent="0.25">
      <c r="B4" s="5" t="s">
        <v>20</v>
      </c>
      <c r="C4" s="11" t="s">
        <v>21</v>
      </c>
      <c r="D4" s="12" t="s">
        <v>22</v>
      </c>
      <c r="E4" s="11" t="s">
        <v>3</v>
      </c>
      <c r="F4" s="11" t="s">
        <v>4</v>
      </c>
      <c r="G4" s="13" t="s">
        <v>5</v>
      </c>
    </row>
    <row r="5" spans="2:8" x14ac:dyDescent="0.25">
      <c r="B5" s="35">
        <v>1</v>
      </c>
      <c r="C5" s="36">
        <f>E5+F5+G5</f>
        <v>101</v>
      </c>
      <c r="D5" s="37">
        <f>C5/$C$12</f>
        <v>0.57386363636363635</v>
      </c>
      <c r="E5" s="36">
        <v>70</v>
      </c>
      <c r="F5" s="36">
        <v>30</v>
      </c>
      <c r="G5" s="36">
        <v>1</v>
      </c>
      <c r="H5">
        <v>103</v>
      </c>
    </row>
    <row r="6" spans="2:8" x14ac:dyDescent="0.25">
      <c r="B6" s="35">
        <v>2</v>
      </c>
      <c r="C6" s="36">
        <f>(E6+F6+G6)/2</f>
        <v>36</v>
      </c>
      <c r="D6" s="37">
        <f t="shared" ref="D6:D11" si="0">C6/$C$12</f>
        <v>0.20454545454545456</v>
      </c>
      <c r="E6" s="36">
        <v>31</v>
      </c>
      <c r="F6" s="36">
        <v>39</v>
      </c>
      <c r="G6" s="36">
        <v>2</v>
      </c>
      <c r="H6">
        <v>66</v>
      </c>
    </row>
    <row r="7" spans="2:8" x14ac:dyDescent="0.25">
      <c r="B7" s="35">
        <v>3</v>
      </c>
      <c r="C7" s="36">
        <f>(E7+F7+G7)/3</f>
        <v>17</v>
      </c>
      <c r="D7" s="37">
        <f t="shared" si="0"/>
        <v>9.6590909090909088E-2</v>
      </c>
      <c r="E7" s="36">
        <v>21</v>
      </c>
      <c r="F7" s="36">
        <v>20</v>
      </c>
      <c r="G7" s="36">
        <v>10</v>
      </c>
      <c r="H7">
        <v>51</v>
      </c>
    </row>
    <row r="8" spans="2:8" x14ac:dyDescent="0.25">
      <c r="B8" s="35">
        <v>4</v>
      </c>
      <c r="C8" s="36">
        <f>(E8+F8+G8)/4</f>
        <v>15</v>
      </c>
      <c r="D8" s="37">
        <f t="shared" si="0"/>
        <v>8.5227272727272721E-2</v>
      </c>
      <c r="E8" s="36">
        <v>18</v>
      </c>
      <c r="F8" s="36">
        <v>23</v>
      </c>
      <c r="G8" s="36">
        <v>19</v>
      </c>
      <c r="H8">
        <v>76</v>
      </c>
    </row>
    <row r="9" spans="2:8" x14ac:dyDescent="0.25">
      <c r="B9" s="35">
        <v>5</v>
      </c>
      <c r="C9" s="36">
        <f>(E9+F9+G9)/5</f>
        <v>5</v>
      </c>
      <c r="D9" s="37">
        <f t="shared" si="0"/>
        <v>2.8409090909090908E-2</v>
      </c>
      <c r="E9" s="36">
        <v>8</v>
      </c>
      <c r="F9" s="36">
        <v>8</v>
      </c>
      <c r="G9" s="36">
        <v>9</v>
      </c>
      <c r="H9">
        <v>35</v>
      </c>
    </row>
    <row r="10" spans="2:8" x14ac:dyDescent="0.25">
      <c r="B10" s="35">
        <v>6</v>
      </c>
      <c r="C10" s="36">
        <f>(E10+F10+G10)/6</f>
        <v>1</v>
      </c>
      <c r="D10" s="37">
        <f t="shared" si="0"/>
        <v>5.681818181818182E-3</v>
      </c>
      <c r="E10" s="36">
        <v>1</v>
      </c>
      <c r="F10" s="36">
        <v>1</v>
      </c>
      <c r="G10" s="36">
        <v>4</v>
      </c>
      <c r="H10">
        <v>30</v>
      </c>
    </row>
    <row r="11" spans="2:8" s="41" customFormat="1" x14ac:dyDescent="0.25">
      <c r="B11" s="44">
        <v>7</v>
      </c>
      <c r="C11" s="36">
        <f>(E11+F11+G11)/7</f>
        <v>1</v>
      </c>
      <c r="D11" s="37">
        <f t="shared" si="0"/>
        <v>5.681818181818182E-3</v>
      </c>
      <c r="E11" s="45">
        <v>1</v>
      </c>
      <c r="F11" s="45">
        <v>1</v>
      </c>
      <c r="G11" s="45">
        <v>5</v>
      </c>
    </row>
    <row r="12" spans="2:8" ht="15.75" thickBot="1" x14ac:dyDescent="0.3">
      <c r="B12" s="14" t="s">
        <v>1</v>
      </c>
      <c r="C12" s="38">
        <f>SUM(C5:C11)</f>
        <v>176</v>
      </c>
      <c r="D12" s="39">
        <f>C12/$C$12</f>
        <v>1</v>
      </c>
      <c r="E12" s="38">
        <f>SUM(E5:E11)</f>
        <v>150</v>
      </c>
      <c r="F12" s="15">
        <f>SUM(F5:F11)</f>
        <v>122</v>
      </c>
      <c r="G12" s="15">
        <f>SUM(G5:G11)</f>
        <v>50</v>
      </c>
      <c r="H12">
        <v>361</v>
      </c>
    </row>
    <row r="13" spans="2:8" x14ac:dyDescent="0.25">
      <c r="C13" s="49"/>
      <c r="D13" s="49"/>
      <c r="E13" s="49"/>
      <c r="F13" s="49"/>
      <c r="G13" s="49"/>
    </row>
    <row r="14" spans="2:8" x14ac:dyDescent="0.25">
      <c r="C14" s="49"/>
      <c r="D14" s="49"/>
      <c r="E14" s="49"/>
      <c r="F14" s="49"/>
      <c r="G14" s="49"/>
    </row>
  </sheetData>
  <mergeCells count="1">
    <mergeCell ref="B2:G3"/>
  </mergeCells>
  <phoneticPr fontId="0" type="noConversion"/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stranieri</vt:lpstr>
      <vt:lpstr>Classi di età</vt:lpstr>
      <vt:lpstr>Nazionalità</vt:lpstr>
      <vt:lpstr>Minori</vt:lpstr>
      <vt:lpstr>Famiglie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2018-08-24T07:09:45Z</dcterms:modified>
</cp:coreProperties>
</file>